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4"/>
  </bookViews>
  <sheets>
    <sheet name="IS" sheetId="1" r:id="rId1"/>
    <sheet name="BS" sheetId="2" r:id="rId2"/>
    <sheet name="Equity" sheetId="3" r:id="rId3"/>
    <sheet name="CashFlow" sheetId="4" r:id="rId4"/>
    <sheet name="Notes " sheetId="5" r:id="rId5"/>
  </sheets>
  <definedNames>
    <definedName name="_xlnm.Print_Area" localSheetId="3">'CashFlow'!$A$1:$E$61</definedName>
    <definedName name="_xlnm.Print_Area" localSheetId="0">'IS'!$A$1:$I$60</definedName>
    <definedName name="_xlnm.Print_Titles" localSheetId="4">'Notes '!$1:$7</definedName>
  </definedNames>
  <calcPr fullCalcOnLoad="1" fullPrecision="0"/>
</workbook>
</file>

<file path=xl/sharedStrings.xml><?xml version="1.0" encoding="utf-8"?>
<sst xmlns="http://schemas.openxmlformats.org/spreadsheetml/2006/main" count="358" uniqueCount="255">
  <si>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</si>
  <si>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</si>
  <si>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</si>
  <si>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</si>
  <si>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</si>
  <si>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</si>
  <si>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</si>
  <si>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</si>
  <si>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</si>
  <si>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</si>
  <si>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</si>
  <si>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</si>
  <si>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</si>
  <si>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</si>
  <si>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</si>
  <si>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</si>
  <si>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</si>
  <si>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</si>
  <si>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</si>
  <si>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</si>
  <si>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</si>
  <si>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</si>
  <si>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</si>
  <si>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</si>
  <si>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</si>
  <si>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</si>
  <si>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</si>
  <si>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</si>
  <si>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</si>
  <si>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</si>
  <si>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</si>
  <si>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</si>
  <si>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</si>
  <si>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</si>
  <si>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</si>
  <si>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</si>
  <si>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</si>
  <si>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</si>
  <si>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</si>
  <si>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</si>
  <si>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</si>
  <si>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</si>
  <si>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</si>
  <si>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</si>
  <si>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</si>
  <si>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</si>
  <si>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</si>
  <si>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</si>
  <si>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</si>
  <si>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</si>
  <si>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</si>
  <si>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</si>
  <si>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</si>
  <si>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</si>
  <si>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</si>
  <si>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</si>
  <si>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</si>
  <si>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</si>
  <si>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</si>
  <si>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Finance cost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</si>
  <si>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</si>
  <si>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</si>
  <si>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</si>
  <si>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</si>
  <si>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</si>
  <si>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</si>
  <si>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</si>
  <si>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</si>
  <si>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</si>
  <si>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</si>
  <si>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</si>
  <si>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</si>
  <si>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</si>
  <si>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</si>
  <si>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</si>
  <si>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</si>
  <si>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</si>
  <si>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</si>
  <si>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</si>
  <si>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</si>
  <si>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</si>
  <si>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</si>
  <si>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</si>
  <si>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</si>
  <si>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</si>
  <si>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</si>
  <si>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</si>
  <si>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</si>
  <si>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</si>
  <si>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</si>
  <si>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</si>
  <si>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</si>
  <si>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</si>
  <si>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</si>
  <si>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</si>
  <si>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</si>
  <si>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</si>
  <si>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</si>
  <si>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</si>
  <si>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</si>
  <si>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</si>
  <si>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</si>
  <si>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</si>
  <si>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</si>
  <si>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</si>
  <si>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</si>
  <si>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</si>
  <si>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</si>
  <si>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</si>
  <si>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</si>
  <si>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</si>
  <si>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</si>
  <si>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</si>
  <si>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</si>
  <si>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</si>
  <si>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</si>
  <si>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Profit forecast variance</t>
  </si>
  <si>
    <t>Cash used in operations</t>
  </si>
  <si>
    <t>- Contracted but not provided for</t>
  </si>
  <si>
    <t>BOON KOON GROUP BERHAD</t>
  </si>
  <si>
    <t>Company No. 553434-U</t>
  </si>
  <si>
    <t xml:space="preserve">   weighted average number of ordinary shares</t>
  </si>
  <si>
    <t>Basic Earnings Per Share based on</t>
  </si>
  <si>
    <t>Proforma number of ordinary</t>
  </si>
  <si>
    <t xml:space="preserve">   proforma number of ordinary shares</t>
  </si>
  <si>
    <t>Profit after taxation and minority interest (RM'000)</t>
  </si>
  <si>
    <t>Tax recoverable</t>
  </si>
  <si>
    <t>The Group's products and services are not subject to seasonality or cyclicality.</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</si>
  <si>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</si>
  <si>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</si>
  <si>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</si>
  <si>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</si>
  <si>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</si>
  <si>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</si>
  <si>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</si>
  <si>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</si>
  <si>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</si>
  <si>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Profit after taxation</t>
  </si>
  <si>
    <t>quarter</t>
  </si>
  <si>
    <t>ended</t>
  </si>
  <si>
    <t>- Current taxation</t>
  </si>
  <si>
    <t>- Deferred taxation</t>
  </si>
  <si>
    <t>Taxation of Malaysian statutory tax rate of 28%</t>
  </si>
  <si>
    <t>Expenses not deductible for tax purposes</t>
  </si>
  <si>
    <t>Reconciliation of statutory tax rate to effective tax rate :</t>
  </si>
  <si>
    <t>Individual</t>
  </si>
  <si>
    <t>Cumulative</t>
  </si>
  <si>
    <t>Cumulative Quarter</t>
  </si>
  <si>
    <t xml:space="preserve">Basic Earnings Per Share based on </t>
  </si>
  <si>
    <t>Notes :</t>
  </si>
  <si>
    <t>(Audited)</t>
  </si>
  <si>
    <t xml:space="preserve">   of RM1.00 each assumed in issue (sen)</t>
  </si>
  <si>
    <t xml:space="preserve">   shares of RM1.00 each assumed in issue ('000)</t>
  </si>
  <si>
    <t>Number of</t>
  </si>
  <si>
    <t>ordinary shares</t>
  </si>
  <si>
    <t>each allotted</t>
  </si>
  <si>
    <t xml:space="preserve">Goodwill </t>
  </si>
  <si>
    <t>Share of net assets acquired</t>
  </si>
  <si>
    <t>Total purchase consideration</t>
  </si>
  <si>
    <t>Net profit for the period (RM'000)</t>
  </si>
  <si>
    <t xml:space="preserve">   of RM0.50 each in issue (RM)</t>
  </si>
  <si>
    <t>Net profit for the period</t>
  </si>
  <si>
    <t>Rights issue</t>
  </si>
  <si>
    <t>Public issue</t>
  </si>
  <si>
    <t>Payment of listing expenses</t>
  </si>
  <si>
    <t>Retained</t>
  </si>
  <si>
    <t>Reduced tax rate on first RM500,000 chargeable income</t>
  </si>
  <si>
    <t>Interest received</t>
  </si>
  <si>
    <t>Proceed from borrowings</t>
  </si>
  <si>
    <t>Repayment of borrowings</t>
  </si>
  <si>
    <t>Net cash used in operating activities</t>
  </si>
  <si>
    <t>Operating profit before working capital changes</t>
  </si>
  <si>
    <t xml:space="preserve">   shares of RM0.50 each in issue ('000)</t>
  </si>
  <si>
    <t xml:space="preserve">Double deduction of expenses </t>
  </si>
  <si>
    <t>The acquisitions had the following effect on the Group :</t>
  </si>
  <si>
    <t>Acquisition of subsidiary companies</t>
  </si>
  <si>
    <t>Diluted earnings per share (RM)</t>
  </si>
  <si>
    <t>Fixed deposit</t>
  </si>
  <si>
    <t>Directors' account</t>
  </si>
  <si>
    <t>Hire purchase payables</t>
  </si>
  <si>
    <t xml:space="preserve">vehicles and </t>
  </si>
  <si>
    <t xml:space="preserve">financing </t>
  </si>
  <si>
    <t>Exceptional item</t>
  </si>
  <si>
    <t>Profit after finance cost</t>
  </si>
  <si>
    <t>Contracted but not provided for :</t>
  </si>
  <si>
    <t>The outstanding capital commitments at the end of the current quarter is as follows :</t>
  </si>
  <si>
    <t>Written off to income statement</t>
  </si>
  <si>
    <t>Proceeds from disposal of property, plant and equipment</t>
  </si>
  <si>
    <t>Net cash used in investing activities</t>
  </si>
  <si>
    <t>Net increase/(decrease) in cash and cash equivalents</t>
  </si>
  <si>
    <t>Income not subject to tax</t>
  </si>
  <si>
    <t>Net current assets</t>
  </si>
  <si>
    <t>Retained profits</t>
  </si>
  <si>
    <t>First quarter ended</t>
  </si>
  <si>
    <t>31 March 2005</t>
  </si>
  <si>
    <t>Balance as at 31 March 2005</t>
  </si>
  <si>
    <t>Balance as at 1 January 2005</t>
  </si>
  <si>
    <t>RM0.50</t>
  </si>
  <si>
    <t>First</t>
  </si>
  <si>
    <t>Corporate Proposals</t>
  </si>
  <si>
    <t>Commercial</t>
  </si>
  <si>
    <t>and</t>
  </si>
  <si>
    <t>Insurance</t>
  </si>
  <si>
    <t>The Group comprises the following main business segments :</t>
  </si>
  <si>
    <t>(a) Commercial vehicles and bodyworks</t>
  </si>
  <si>
    <t>(b) Insurance and financing</t>
  </si>
  <si>
    <t>Proceeds from shares issued to minority shareholders 
of a subsidiary company</t>
  </si>
  <si>
    <t>Different tax rate in other country</t>
  </si>
  <si>
    <t>Foreign currency translation reserve</t>
  </si>
  <si>
    <t>Foreign currency translation differences</t>
  </si>
  <si>
    <t>Foreign</t>
  </si>
  <si>
    <t>Currency</t>
  </si>
  <si>
    <t>Translation</t>
  </si>
  <si>
    <t>Reserve</t>
  </si>
  <si>
    <t>Effects of changes in exchange rates</t>
  </si>
  <si>
    <t>FOR THE FIRST QUARTER ENDED 31 MARCH 2006</t>
  </si>
  <si>
    <t>31.03.06</t>
  </si>
  <si>
    <t>31.03.05</t>
  </si>
  <si>
    <t>CONDENSED CONSOLIDATED  BALANCE SHEETS AS AT 31 MARCH 2006</t>
  </si>
  <si>
    <t>31.12.05</t>
  </si>
  <si>
    <t>Share of loss from associated company</t>
  </si>
  <si>
    <t>Long term hire purchase receivables</t>
  </si>
  <si>
    <t>Investment in an associated company</t>
  </si>
  <si>
    <t>31.3.06</t>
  </si>
  <si>
    <t>31 March 2006</t>
  </si>
  <si>
    <t>Balance as at 1 January 2006</t>
  </si>
  <si>
    <t xml:space="preserve"> </t>
  </si>
  <si>
    <t>Trust Receipts</t>
  </si>
  <si>
    <t>Short term hire purchase receivables</t>
  </si>
  <si>
    <t xml:space="preserve">Comment on material change in profit before taxation vs. preceeding quarter </t>
  </si>
  <si>
    <t xml:space="preserve">Review Of Performance </t>
  </si>
  <si>
    <t xml:space="preserve">Commentary Of Prospects </t>
  </si>
  <si>
    <t>Others</t>
  </si>
  <si>
    <t>Share of results of an associated company</t>
  </si>
  <si>
    <t>Balance as at 31 March 2006</t>
  </si>
  <si>
    <t>31.3.05</t>
  </si>
  <si>
    <t>Tax incentive</t>
  </si>
  <si>
    <t>Income tax paid</t>
  </si>
  <si>
    <t>Under provision in prior year</t>
  </si>
  <si>
    <t>Total equity</t>
  </si>
  <si>
    <t>Attributable to</t>
  </si>
  <si>
    <t xml:space="preserve">Profit </t>
  </si>
  <si>
    <t xml:space="preserve">Minority </t>
  </si>
  <si>
    <t>Interest</t>
  </si>
  <si>
    <t>Acquisition of subsidiary company</t>
  </si>
  <si>
    <t>Basic earnings per share attributable to 
equity holders of the parent based on weighted average weighted average number of shares in issue (RM)</t>
  </si>
  <si>
    <t>---- Non-Distributable -----</t>
  </si>
  <si>
    <t>--- Distributable---</t>
  </si>
  <si>
    <t>Equity holders of the parent</t>
  </si>
  <si>
    <t>Basis Of Calculation Of Earnings Per Share Attributable To Equity Holders Of The Parent</t>
  </si>
  <si>
    <t>(Restated)</t>
  </si>
  <si>
    <t>Note:</t>
  </si>
  <si>
    <t>Note :</t>
  </si>
  <si>
    <r>
      <t>There were no exceptional</t>
    </r>
    <r>
      <rPr>
        <sz val="10"/>
        <color indexed="12"/>
        <rFont val="Times New Roman"/>
        <family val="1"/>
      </rPr>
      <t xml:space="preserve"> </t>
    </r>
    <r>
      <rPr>
        <sz val="10"/>
        <rFont val="Times New Roman"/>
        <family val="1"/>
      </rPr>
      <t xml:space="preserve">item for the current quarter to date under review. </t>
    </r>
  </si>
  <si>
    <t>There were no change to the estimates that have been used in the preparation of the current financial statements.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</si>
</sst>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13">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b/>
      <sz val="8"/>
      <name val="Times New Roman"/>
      <family val="1"/>
    </font>
    <font>
      <b/>
      <i/>
      <sz val="10"/>
      <name val="Times New Roman"/>
      <family val="1"/>
    </font>
    <font>
      <sz val="10"/>
      <color indexed="8"/>
      <name val="Times New Roman"/>
      <family val="1"/>
    </font>
    <font>
      <i/>
      <sz val="10"/>
      <name val="Times New Roman"/>
      <family val="1"/>
    </font>
    <font>
      <u val="single"/>
      <sz val="10"/>
      <color indexed="12"/>
      <name val="Arial"/>
      <family val="0"/>
    </font>
    <font>
      <u val="single"/>
      <sz val="10"/>
      <color indexed="36"/>
      <name val="Arial"/>
      <family val="0"/>
    </font>
    <font>
      <sz val="10"/>
      <color indexed="10"/>
      <name val="Times New Roman"/>
      <family val="1"/>
    </font>
    <font>
      <sz val="10"/>
      <color indexed="12"/>
      <name val="Times New Roman"/>
      <family val="1"/>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6"/>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1" xfId="15" applyNumberFormat="1" applyFont="1" applyBorder="1" applyAlignment="1">
      <alignment/>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3" xfId="15" applyNumberFormat="1" applyFont="1" applyBorder="1" applyAlignment="1">
      <alignment/>
    </xf>
    <xf numFmtId="173" fontId="1" fillId="0" borderId="0" xfId="15" applyNumberFormat="1" applyFont="1" applyAlignment="1">
      <alignment horizontal="right"/>
    </xf>
    <xf numFmtId="173" fontId="1" fillId="0" borderId="4" xfId="15" applyNumberFormat="1" applyFont="1" applyBorder="1" applyAlignment="1">
      <alignment/>
    </xf>
    <xf numFmtId="173" fontId="1" fillId="0" borderId="5" xfId="15" applyNumberFormat="1" applyFont="1" applyBorder="1" applyAlignment="1">
      <alignment horizontal="center"/>
    </xf>
    <xf numFmtId="173" fontId="1" fillId="0" borderId="6" xfId="15" applyNumberFormat="1" applyFont="1" applyBorder="1" applyAlignment="1">
      <alignment horizontal="center"/>
    </xf>
    <xf numFmtId="173" fontId="2" fillId="0" borderId="0" xfId="15" applyNumberFormat="1" applyFont="1" applyBorder="1" applyAlignment="1">
      <alignment/>
    </xf>
    <xf numFmtId="0" fontId="1" fillId="0" borderId="0" xfId="0" applyFont="1" applyBorder="1" applyAlignment="1">
      <alignment/>
    </xf>
    <xf numFmtId="0" fontId="2" fillId="0" borderId="0" xfId="0" applyFont="1" applyAlignment="1">
      <alignment horizontal="left"/>
    </xf>
    <xf numFmtId="173" fontId="1" fillId="0" borderId="0" xfId="15" applyNumberFormat="1" applyFont="1" applyFill="1" applyAlignment="1">
      <alignment/>
    </xf>
    <xf numFmtId="173" fontId="1" fillId="0" borderId="7"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0" fontId="2" fillId="0" borderId="0" xfId="0" applyFont="1" applyFill="1" applyAlignment="1">
      <alignment/>
    </xf>
    <xf numFmtId="0" fontId="1" fillId="0" borderId="0" xfId="0" applyFont="1" applyFill="1" applyAlignment="1" quotePrefix="1">
      <alignment/>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2" fillId="0" borderId="0" xfId="0" applyFont="1" applyFill="1" applyAlignment="1">
      <alignment horizontal="left"/>
    </xf>
    <xf numFmtId="0" fontId="2" fillId="0" borderId="0" xfId="0" applyFont="1" applyFill="1" applyAlignment="1" quotePrefix="1">
      <alignment horizontal="left"/>
    </xf>
    <xf numFmtId="0" fontId="2" fillId="0" borderId="0" xfId="0" applyFont="1" applyFill="1" applyAlignment="1">
      <alignment/>
    </xf>
    <xf numFmtId="0" fontId="4" fillId="0" borderId="0" xfId="0" applyFont="1" applyFill="1" applyAlignment="1">
      <alignment horizontal="center"/>
    </xf>
    <xf numFmtId="173" fontId="1" fillId="0" borderId="1" xfId="15" applyNumberFormat="1" applyFont="1" applyFill="1" applyBorder="1" applyAlignment="1">
      <alignment/>
    </xf>
    <xf numFmtId="173" fontId="1" fillId="0" borderId="5" xfId="15" applyNumberFormat="1" applyFont="1" applyFill="1" applyBorder="1" applyAlignment="1">
      <alignment/>
    </xf>
    <xf numFmtId="0" fontId="1" fillId="0" borderId="0" xfId="0" applyFont="1" applyFill="1" applyBorder="1" applyAlignment="1">
      <alignment/>
    </xf>
    <xf numFmtId="173" fontId="1" fillId="0" borderId="6" xfId="15" applyNumberFormat="1" applyFont="1" applyFill="1" applyBorder="1" applyAlignment="1">
      <alignment/>
    </xf>
    <xf numFmtId="173" fontId="1" fillId="0" borderId="8" xfId="15" applyNumberFormat="1" applyFont="1" applyFill="1" applyBorder="1" applyAlignment="1">
      <alignment/>
    </xf>
    <xf numFmtId="173" fontId="1" fillId="0" borderId="0" xfId="15" applyNumberFormat="1" applyFont="1" applyFill="1" applyBorder="1" applyAlignment="1">
      <alignment/>
    </xf>
    <xf numFmtId="173" fontId="1" fillId="0" borderId="3" xfId="15" applyNumberFormat="1" applyFont="1" applyFill="1" applyBorder="1" applyAlignment="1">
      <alignment/>
    </xf>
    <xf numFmtId="0" fontId="1" fillId="0" borderId="0" xfId="0" applyFont="1" applyFill="1" applyAlignment="1">
      <alignment horizontal="left"/>
    </xf>
    <xf numFmtId="173" fontId="1" fillId="0" borderId="0" xfId="15" applyNumberFormat="1" applyFont="1" applyFill="1" applyAlignment="1">
      <alignment horizontal="right"/>
    </xf>
    <xf numFmtId="0" fontId="1" fillId="0" borderId="0" xfId="0" applyFont="1" applyFill="1" applyAlignment="1">
      <alignment horizontal="justify"/>
    </xf>
    <xf numFmtId="43" fontId="1" fillId="0" borderId="7" xfId="15" applyNumberFormat="1" applyFont="1" applyFill="1" applyBorder="1" applyAlignment="1">
      <alignment horizontal="center"/>
    </xf>
    <xf numFmtId="41" fontId="4" fillId="0" borderId="0" xfId="0" applyNumberFormat="1" applyFont="1" applyFill="1" applyBorder="1" applyAlignment="1">
      <alignment horizontal="center"/>
    </xf>
    <xf numFmtId="0" fontId="2" fillId="0" borderId="0" xfId="0" applyFont="1" applyFill="1" applyAlignment="1" quotePrefix="1">
      <alignment/>
    </xf>
    <xf numFmtId="173" fontId="1" fillId="0" borderId="7" xfId="15" applyNumberFormat="1" applyFont="1" applyFill="1" applyBorder="1" applyAlignment="1">
      <alignment/>
    </xf>
    <xf numFmtId="0" fontId="1" fillId="0" borderId="0" xfId="0" applyFont="1" applyFill="1" applyAlignment="1">
      <alignment wrapText="1"/>
    </xf>
    <xf numFmtId="0" fontId="3" fillId="0" borderId="0" xfId="0" applyFont="1" applyFill="1" applyAlignment="1" quotePrefix="1">
      <alignment/>
    </xf>
    <xf numFmtId="0" fontId="3" fillId="0" borderId="0" xfId="0" applyFont="1" applyFill="1" applyAlignment="1">
      <alignment/>
    </xf>
    <xf numFmtId="0" fontId="1" fillId="0" borderId="0" xfId="21" applyFont="1" applyFill="1" applyAlignment="1">
      <alignment horizontal="center"/>
      <protection/>
    </xf>
    <xf numFmtId="0" fontId="1" fillId="0" borderId="0" xfId="21" applyFont="1" applyFill="1">
      <alignment/>
      <protection/>
    </xf>
    <xf numFmtId="0" fontId="0" fillId="0" borderId="0" xfId="21" applyFont="1" applyFill="1" applyAlignment="1">
      <alignment horizontal="center"/>
      <protection/>
    </xf>
    <xf numFmtId="0" fontId="1" fillId="0" borderId="0" xfId="21" applyFont="1" applyFill="1" applyBorder="1" applyAlignment="1">
      <alignment horizontal="center"/>
      <protection/>
    </xf>
    <xf numFmtId="0" fontId="3" fillId="0" borderId="0" xfId="21" applyFont="1" applyFill="1" applyBorder="1" applyAlignment="1">
      <alignment horizontal="center"/>
      <protection/>
    </xf>
    <xf numFmtId="0" fontId="3" fillId="0" borderId="0" xfId="21" applyFont="1" applyFill="1" applyAlignment="1">
      <alignment horizontal="center"/>
      <protection/>
    </xf>
    <xf numFmtId="0" fontId="8" fillId="0" borderId="0" xfId="21" applyFont="1" applyFill="1" applyBorder="1" applyAlignment="1">
      <alignment horizontal="center"/>
      <protection/>
    </xf>
    <xf numFmtId="0" fontId="0" fillId="0" borderId="0" xfId="21" applyFont="1" applyFill="1">
      <alignment/>
      <protection/>
    </xf>
    <xf numFmtId="0" fontId="1" fillId="2" borderId="0" xfId="0" applyFont="1" applyFill="1" applyAlignment="1">
      <alignment/>
    </xf>
    <xf numFmtId="41" fontId="1" fillId="0" borderId="1" xfId="0" applyNumberFormat="1" applyFont="1" applyFill="1" applyBorder="1" applyAlignment="1">
      <alignment/>
    </xf>
    <xf numFmtId="41" fontId="1" fillId="0" borderId="3" xfId="0" applyNumberFormat="1" applyFont="1" applyFill="1" applyBorder="1" applyAlignment="1">
      <alignment/>
    </xf>
    <xf numFmtId="43" fontId="1" fillId="0" borderId="7" xfId="15" applyFont="1" applyFill="1" applyBorder="1" applyAlignment="1">
      <alignment/>
    </xf>
    <xf numFmtId="43" fontId="1" fillId="0" borderId="0" xfId="15" applyFont="1" applyFill="1" applyBorder="1" applyAlignment="1">
      <alignment/>
    </xf>
    <xf numFmtId="16" fontId="1" fillId="0" borderId="0" xfId="0" applyNumberFormat="1" applyFont="1" applyFill="1" applyAlignment="1">
      <alignment horizontal="center"/>
    </xf>
    <xf numFmtId="173" fontId="1" fillId="0" borderId="4" xfId="15" applyNumberFormat="1" applyFont="1" applyFill="1" applyBorder="1" applyAlignment="1">
      <alignment/>
    </xf>
    <xf numFmtId="173" fontId="1" fillId="0" borderId="2" xfId="15" applyNumberFormat="1" applyFont="1" applyFill="1" applyBorder="1" applyAlignment="1">
      <alignment/>
    </xf>
    <xf numFmtId="173" fontId="1" fillId="0" borderId="0" xfId="0" applyNumberFormat="1" applyFont="1" applyFill="1" applyAlignment="1">
      <alignment/>
    </xf>
    <xf numFmtId="173" fontId="1" fillId="0" borderId="3" xfId="15" applyNumberFormat="1" applyFont="1" applyFill="1" applyBorder="1" applyAlignment="1">
      <alignment horizontal="center"/>
    </xf>
    <xf numFmtId="41" fontId="1" fillId="0" borderId="0" xfId="0" applyNumberFormat="1" applyFont="1" applyFill="1" applyBorder="1" applyAlignment="1">
      <alignment/>
    </xf>
    <xf numFmtId="41" fontId="1" fillId="0" borderId="9" xfId="0" applyNumberFormat="1" applyFont="1" applyFill="1" applyBorder="1" applyAlignment="1">
      <alignment/>
    </xf>
    <xf numFmtId="15" fontId="4" fillId="0" borderId="0" xfId="0" applyNumberFormat="1" applyFont="1" applyFill="1" applyAlignment="1">
      <alignment horizontal="center"/>
    </xf>
    <xf numFmtId="15" fontId="4" fillId="0" borderId="0" xfId="0" applyNumberFormat="1" applyFont="1" applyFill="1" applyAlignment="1" quotePrefix="1">
      <alignment horizontal="center"/>
    </xf>
    <xf numFmtId="15" fontId="1" fillId="0" borderId="0" xfId="0" applyNumberFormat="1" applyFont="1" applyFill="1" applyAlignment="1" quotePrefix="1">
      <alignment horizontal="center"/>
    </xf>
    <xf numFmtId="41" fontId="4" fillId="0" borderId="7" xfId="0" applyNumberFormat="1" applyFont="1" applyFill="1" applyBorder="1" applyAlignment="1">
      <alignment horizontal="center"/>
    </xf>
    <xf numFmtId="41" fontId="4" fillId="0" borderId="0" xfId="0" applyNumberFormat="1" applyFont="1" applyFill="1" applyAlignment="1">
      <alignment horizontal="center"/>
    </xf>
    <xf numFmtId="186" fontId="4" fillId="0" borderId="7" xfId="0" applyNumberFormat="1" applyFont="1" applyFill="1" applyBorder="1" applyAlignment="1">
      <alignment horizontal="center"/>
    </xf>
    <xf numFmtId="186" fontId="4" fillId="0" borderId="0" xfId="0" applyNumberFormat="1" applyFont="1" applyFill="1" applyBorder="1" applyAlignment="1">
      <alignment horizontal="center"/>
    </xf>
    <xf numFmtId="0" fontId="8" fillId="0" borderId="0" xfId="0" applyFont="1" applyFill="1" applyAlignment="1">
      <alignment/>
    </xf>
    <xf numFmtId="37" fontId="1" fillId="0" borderId="0" xfId="0" applyNumberFormat="1" applyFont="1" applyFill="1" applyAlignment="1">
      <alignment horizontal="left"/>
    </xf>
    <xf numFmtId="0" fontId="5" fillId="0" borderId="0" xfId="0" applyFont="1" applyFill="1" applyAlignment="1">
      <alignment horizontal="left"/>
    </xf>
    <xf numFmtId="15" fontId="6" fillId="0" borderId="0" xfId="0" applyNumberFormat="1" applyFont="1" applyFill="1" applyAlignment="1" quotePrefix="1">
      <alignment horizontal="left"/>
    </xf>
    <xf numFmtId="0" fontId="2" fillId="0" borderId="0" xfId="0" applyFont="1" applyFill="1" applyAlignment="1" quotePrefix="1">
      <alignment horizontal="center"/>
    </xf>
    <xf numFmtId="0" fontId="2" fillId="0" borderId="0" xfId="0" applyFont="1" applyAlignment="1">
      <alignment horizontal="center"/>
    </xf>
    <xf numFmtId="0" fontId="3" fillId="0" borderId="0" xfId="0" applyFont="1" applyAlignment="1">
      <alignment horizontal="center"/>
    </xf>
    <xf numFmtId="173" fontId="1" fillId="0" borderId="0" xfId="15" applyNumberFormat="1" applyFont="1" applyFill="1" applyAlignment="1" quotePrefix="1">
      <alignment/>
    </xf>
    <xf numFmtId="0" fontId="1" fillId="0" borderId="0" xfId="0" applyFont="1" applyAlignment="1">
      <alignment horizontal="left"/>
    </xf>
    <xf numFmtId="0" fontId="1" fillId="3" borderId="0" xfId="0" applyFont="1" applyFill="1" applyAlignment="1">
      <alignment/>
    </xf>
    <xf numFmtId="0" fontId="1" fillId="4" borderId="0" xfId="0" applyFont="1" applyFill="1" applyAlignment="1">
      <alignment/>
    </xf>
    <xf numFmtId="173" fontId="0" fillId="0" borderId="0" xfId="15" applyNumberFormat="1" applyFont="1" applyFill="1" applyAlignment="1">
      <alignment horizontal="center"/>
    </xf>
    <xf numFmtId="173" fontId="0" fillId="0" borderId="0" xfId="15" applyNumberFormat="1" applyFont="1" applyFill="1" applyAlignment="1">
      <alignment/>
    </xf>
    <xf numFmtId="0" fontId="1" fillId="0" borderId="0" xfId="0" applyFont="1" applyFill="1" applyAlignment="1">
      <alignment horizontal="center"/>
    </xf>
    <xf numFmtId="173" fontId="1" fillId="0" borderId="0" xfId="15" applyNumberFormat="1" applyFont="1" applyFill="1" applyAlignment="1" quotePrefix="1">
      <alignment horizontal="center"/>
    </xf>
    <xf numFmtId="173" fontId="1" fillId="0" borderId="0" xfId="15" applyNumberFormat="1"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usiness se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47625</xdr:rowOff>
    </xdr:from>
    <xdr:ext cx="76200" cy="200025"/>
    <xdr:sp>
      <xdr:nvSpPr>
        <xdr:cNvPr id="1" name="TextBox 4"/>
        <xdr:cNvSpPr txBox="1">
          <a:spLocks noChangeArrowheads="1"/>
        </xdr:cNvSpPr>
      </xdr:nvSpPr>
      <xdr:spPr>
        <a:xfrm>
          <a:off x="2714625" y="9677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55</xdr:row>
      <xdr:rowOff>9525</xdr:rowOff>
    </xdr:from>
    <xdr:to>
      <xdr:col>7</xdr:col>
      <xdr:colOff>657225</xdr:colOff>
      <xdr:row>58</xdr:row>
      <xdr:rowOff>95250</xdr:rowOff>
    </xdr:to>
    <xdr:sp>
      <xdr:nvSpPr>
        <xdr:cNvPr id="2" name="TextBox 5"/>
        <xdr:cNvSpPr txBox="1">
          <a:spLocks noChangeArrowheads="1"/>
        </xdr:cNvSpPr>
      </xdr:nvSpPr>
      <xdr:spPr>
        <a:xfrm>
          <a:off x="9525" y="9477375"/>
          <a:ext cx="5753100" cy="5715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Boon Koon Group Berhad for the year ended 31 December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50</xdr:row>
      <xdr:rowOff>47625</xdr:rowOff>
    </xdr:from>
    <xdr:ext cx="76200" cy="200025"/>
    <xdr:sp>
      <xdr:nvSpPr>
        <xdr:cNvPr id="1" name="TextBox 5"/>
        <xdr:cNvSpPr txBox="1">
          <a:spLocks noChangeArrowheads="1"/>
        </xdr:cNvSpPr>
      </xdr:nvSpPr>
      <xdr:spPr>
        <a:xfrm>
          <a:off x="3695700" y="802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9525</xdr:rowOff>
    </xdr:from>
    <xdr:to>
      <xdr:col>4</xdr:col>
      <xdr:colOff>28575</xdr:colOff>
      <xdr:row>53</xdr:row>
      <xdr:rowOff>95250</xdr:rowOff>
    </xdr:to>
    <xdr:sp>
      <xdr:nvSpPr>
        <xdr:cNvPr id="2" name="TextBox 6"/>
        <xdr:cNvSpPr txBox="1">
          <a:spLocks noChangeArrowheads="1"/>
        </xdr:cNvSpPr>
      </xdr:nvSpPr>
      <xdr:spPr>
        <a:xfrm>
          <a:off x="9525" y="782002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Boon Koon Group Berhad for the year ended 31 December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59</xdr:row>
      <xdr:rowOff>19050</xdr:rowOff>
    </xdr:from>
    <xdr:to>
      <xdr:col>7</xdr:col>
      <xdr:colOff>0</xdr:colOff>
      <xdr:row>61</xdr:row>
      <xdr:rowOff>123825</xdr:rowOff>
    </xdr:to>
    <xdr:sp>
      <xdr:nvSpPr>
        <xdr:cNvPr id="1" name="TextBox 1"/>
        <xdr:cNvSpPr txBox="1">
          <a:spLocks noChangeArrowheads="1"/>
        </xdr:cNvSpPr>
      </xdr:nvSpPr>
      <xdr:spPr>
        <a:xfrm>
          <a:off x="9525" y="7839075"/>
          <a:ext cx="6715125" cy="4286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Boon Koon Group Berhad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56</xdr:row>
      <xdr:rowOff>47625</xdr:rowOff>
    </xdr:from>
    <xdr:ext cx="76200" cy="200025"/>
    <xdr:sp>
      <xdr:nvSpPr>
        <xdr:cNvPr id="1" name="TextBox 4"/>
        <xdr:cNvSpPr txBox="1">
          <a:spLocks noChangeArrowheads="1"/>
        </xdr:cNvSpPr>
      </xdr:nvSpPr>
      <xdr:spPr>
        <a:xfrm>
          <a:off x="3028950" y="8829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55</xdr:row>
      <xdr:rowOff>9525</xdr:rowOff>
    </xdr:from>
    <xdr:to>
      <xdr:col>4</xdr:col>
      <xdr:colOff>771525</xdr:colOff>
      <xdr:row>58</xdr:row>
      <xdr:rowOff>133350</xdr:rowOff>
    </xdr:to>
    <xdr:sp>
      <xdr:nvSpPr>
        <xdr:cNvPr id="2" name="TextBox 5"/>
        <xdr:cNvSpPr txBox="1">
          <a:spLocks noChangeArrowheads="1"/>
        </xdr:cNvSpPr>
      </xdr:nvSpPr>
      <xdr:spPr>
        <a:xfrm>
          <a:off x="9525" y="8629650"/>
          <a:ext cx="4810125" cy="6096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Boon Koon Group Berhad for the year ended 31 December 2005 and the accompanying explanatory notes attached to the interim financial statements.
</a:t>
          </a:r>
        </a:p>
      </xdr:txBody>
    </xdr:sp>
    <xdr:clientData/>
  </xdr:twoCellAnchor>
  <xdr:twoCellAnchor>
    <xdr:from>
      <xdr:col>0</xdr:col>
      <xdr:colOff>0</xdr:colOff>
      <xdr:row>52</xdr:row>
      <xdr:rowOff>104775</xdr:rowOff>
    </xdr:from>
    <xdr:to>
      <xdr:col>4</xdr:col>
      <xdr:colOff>800100</xdr:colOff>
      <xdr:row>53</xdr:row>
      <xdr:rowOff>123825</xdr:rowOff>
    </xdr:to>
    <xdr:sp>
      <xdr:nvSpPr>
        <xdr:cNvPr id="3" name="TextBox 16"/>
        <xdr:cNvSpPr txBox="1">
          <a:spLocks noChangeArrowheads="1"/>
        </xdr:cNvSpPr>
      </xdr:nvSpPr>
      <xdr:spPr>
        <a:xfrm>
          <a:off x="0" y="8220075"/>
          <a:ext cx="4848225" cy="190500"/>
        </a:xfrm>
        <a:prstGeom prst="rect">
          <a:avLst/>
        </a:prstGeom>
        <a:solidFill>
          <a:srgbClr val="FFFFFF"/>
        </a:solidFill>
        <a:ln w="9525" cmpd="sng">
          <a:noFill/>
        </a:ln>
      </xdr:spPr>
      <xdr:txBody>
        <a:bodyPr vertOverflow="clip" wrap="square"/>
        <a:p>
          <a:pPr algn="l">
            <a:defRPr/>
          </a:pPr>
          <a:r>
            <a:rPr lang="en-US" cap="none" sz="10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8</xdr:col>
      <xdr:colOff>419100</xdr:colOff>
      <xdr:row>59</xdr:row>
      <xdr:rowOff>66675</xdr:rowOff>
    </xdr:to>
    <xdr:sp>
      <xdr:nvSpPr>
        <xdr:cNvPr id="1" name="Text 18"/>
        <xdr:cNvSpPr txBox="1">
          <a:spLocks noChangeArrowheads="1"/>
        </xdr:cNvSpPr>
      </xdr:nvSpPr>
      <xdr:spPr>
        <a:xfrm>
          <a:off x="314325" y="9296400"/>
          <a:ext cx="6057900" cy="219075"/>
        </a:xfrm>
        <a:prstGeom prst="rect">
          <a:avLst/>
        </a:prstGeom>
        <a:solidFill>
          <a:srgbClr val="FFFFFF"/>
        </a:solidFill>
        <a:ln w="1" cmpd="sng">
          <a:noFill/>
        </a:ln>
      </xdr:spPr>
      <xdr:txBody>
        <a:bodyPr vertOverflow="clip" wrap="square"/>
        <a:p>
          <a:pPr algn="just">
            <a:defRPr/>
          </a:pPr>
          <a:r>
            <a:rPr lang="en-US" cap="none" sz="1000" b="0" i="0" u="none" baseline="0"/>
            <a:t>The auditors’ report  on the financial statements for the year ended 31 December 2005 was not qualified.</a:t>
          </a:r>
        </a:p>
      </xdr:txBody>
    </xdr:sp>
    <xdr:clientData/>
  </xdr:twoCellAnchor>
  <xdr:twoCellAnchor>
    <xdr:from>
      <xdr:col>1</xdr:col>
      <xdr:colOff>9525</xdr:colOff>
      <xdr:row>139</xdr:row>
      <xdr:rowOff>9525</xdr:rowOff>
    </xdr:from>
    <xdr:to>
      <xdr:col>8</xdr:col>
      <xdr:colOff>409575</xdr:colOff>
      <xdr:row>141</xdr:row>
      <xdr:rowOff>57150</xdr:rowOff>
    </xdr:to>
    <xdr:sp>
      <xdr:nvSpPr>
        <xdr:cNvPr id="2" name="Text 18"/>
        <xdr:cNvSpPr txBox="1">
          <a:spLocks noChangeArrowheads="1"/>
        </xdr:cNvSpPr>
      </xdr:nvSpPr>
      <xdr:spPr>
        <a:xfrm>
          <a:off x="314325" y="20669250"/>
          <a:ext cx="6048375"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a:t>
          </a:r>
          <a:r>
            <a:rPr lang="en-US" cap="none" sz="1000" b="0" i="0" u="none" baseline="0">
              <a:latin typeface="Times New Roman"/>
              <a:ea typeface="Times New Roman"/>
              <a:cs typeface="Times New Roman"/>
            </a:rPr>
            <a:t>change</a:t>
          </a:r>
          <a:r>
            <a:rPr lang="en-US" cap="none" sz="1000" b="0" i="0" u="none" baseline="0">
              <a:solidFill>
                <a:srgbClr val="000000"/>
              </a:solidFill>
              <a:latin typeface="Times New Roman"/>
              <a:ea typeface="Times New Roman"/>
              <a:cs typeface="Times New Roman"/>
            </a:rPr>
            <a:t> in the valuation of property, plant and equipment since the last audited financial statements for the year ended 31 December 2005.</a:t>
          </a:r>
        </a:p>
      </xdr:txBody>
    </xdr:sp>
    <xdr:clientData/>
  </xdr:twoCellAnchor>
  <xdr:twoCellAnchor>
    <xdr:from>
      <xdr:col>1</xdr:col>
      <xdr:colOff>19050</xdr:colOff>
      <xdr:row>150</xdr:row>
      <xdr:rowOff>76200</xdr:rowOff>
    </xdr:from>
    <xdr:to>
      <xdr:col>8</xdr:col>
      <xdr:colOff>495300</xdr:colOff>
      <xdr:row>163</xdr:row>
      <xdr:rowOff>104775</xdr:rowOff>
    </xdr:to>
    <xdr:sp>
      <xdr:nvSpPr>
        <xdr:cNvPr id="3" name="Text 18"/>
        <xdr:cNvSpPr txBox="1">
          <a:spLocks noChangeArrowheads="1"/>
        </xdr:cNvSpPr>
      </xdr:nvSpPr>
      <xdr:spPr>
        <a:xfrm>
          <a:off x="323850" y="22517100"/>
          <a:ext cx="6124575" cy="2133600"/>
        </a:xfrm>
        <a:prstGeom prst="rect">
          <a:avLst/>
        </a:prstGeom>
        <a:solidFill>
          <a:srgbClr val="FFFFFF"/>
        </a:solidFill>
        <a:ln w="1" cmpd="sng">
          <a:noFill/>
        </a:ln>
      </xdr:spPr>
      <xdr:txBody>
        <a:bodyPr vertOverflow="clip" wrap="square"/>
        <a:p>
          <a:pPr algn="just">
            <a:defRPr/>
          </a:pPr>
          <a:r>
            <a:rPr lang="en-US" cap="none" sz="1000" b="0" i="0" u="none" baseline="0"/>
            <a:t>On 12 April 2006, the Company announced that it proposed to acquire 1,387,200 ordinary shares of RM 1.00 each in GKY Machinery (M) Sdn Bhd. ("GKY") representing 51% of the total equity interest in GKY for a total purchase price of RM 11,000,000.
On 28 April 2006, the Company announced that it proposed to subscribe for additional 510,000 ordinary shares of RM 1.00 each in BK Fleet Management Sdn Bhd (Formerly known as Nuwheels Sdn Bhd).  Pursuant to the Proposed Subscription, the equity interest of BKG in BKFM has increased from 40% to 61%, in consequent thereof, BKFM became a subsidiary of BKG on 9 May 2006.
On 8 May 2006, the Company announced that it had entered into a put and call option agreement with CC Ng &amp; Brothers Sdn Bhd to acquire all or part of the 74,589 ordinary shares.
</a:t>
          </a:r>
        </a:p>
      </xdr:txBody>
    </xdr:sp>
    <xdr:clientData/>
  </xdr:twoCellAnchor>
  <xdr:twoCellAnchor>
    <xdr:from>
      <xdr:col>0</xdr:col>
      <xdr:colOff>285750</xdr:colOff>
      <xdr:row>167</xdr:row>
      <xdr:rowOff>9525</xdr:rowOff>
    </xdr:from>
    <xdr:to>
      <xdr:col>8</xdr:col>
      <xdr:colOff>457200</xdr:colOff>
      <xdr:row>194</xdr:row>
      <xdr:rowOff>95250</xdr:rowOff>
    </xdr:to>
    <xdr:sp>
      <xdr:nvSpPr>
        <xdr:cNvPr id="4" name="Text 18"/>
        <xdr:cNvSpPr txBox="1">
          <a:spLocks noChangeArrowheads="1"/>
        </xdr:cNvSpPr>
      </xdr:nvSpPr>
      <xdr:spPr>
        <a:xfrm>
          <a:off x="285750" y="25203150"/>
          <a:ext cx="6124575" cy="2352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There was no change in the composition of the Group for the current quarter to date save as follows :
 1) On 25 March 2006 , a wholly owned subsidiary company, namely, Boon Koon Marketing (East Malaysia) Sdn Bhd inreased its enlarged issued and paid-up share capital by RM 900,000 to RM 1,000,000 comprising 1,000,000 ordinary shares of RM1.00 each at par for cash.
2) On 30 March 2006 , a wholly owned subsidiary company, namely, Boon Koon Vehicles Pte. Ltd increased its enlarged issued and paid-up share capital by SGD 400,000 to SGD 500,000 comprising 500,000 ordinary shares of SGD1.00 each at par for cash.
3) On 28 April 2006, the Company announced that it proposed to subscribe for additional 510,000 ordinary shares of RM 1.00 each in BK Fleet Management Sdn Bhd ("BKFM") (Formerly known as Nuwheels Sdn Bhd).  Pursuant to the Proposed Subscription, the equity interest of BKG in BKFM has increased from 40% to 61%, in consequent thereof, BKFM became a subsidiary of BKG on</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9 May 2006.</a:t>
          </a:r>
        </a:p>
      </xdr:txBody>
    </xdr:sp>
    <xdr:clientData/>
  </xdr:twoCellAnchor>
  <xdr:twoCellAnchor>
    <xdr:from>
      <xdr:col>1</xdr:col>
      <xdr:colOff>9525</xdr:colOff>
      <xdr:row>198</xdr:row>
      <xdr:rowOff>9525</xdr:rowOff>
    </xdr:from>
    <xdr:to>
      <xdr:col>8</xdr:col>
      <xdr:colOff>485775</xdr:colOff>
      <xdr:row>200</xdr:row>
      <xdr:rowOff>0</xdr:rowOff>
    </xdr:to>
    <xdr:sp>
      <xdr:nvSpPr>
        <xdr:cNvPr id="5" name="Text 18"/>
        <xdr:cNvSpPr txBox="1">
          <a:spLocks noChangeArrowheads="1"/>
        </xdr:cNvSpPr>
      </xdr:nvSpPr>
      <xdr:spPr>
        <a:xfrm>
          <a:off x="314325" y="28117800"/>
          <a:ext cx="61245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contingent</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liability </a:t>
          </a:r>
          <a:r>
            <a:rPr lang="en-US" cap="none" sz="1000" b="0" i="0" u="none" baseline="0">
              <a:solidFill>
                <a:srgbClr val="000000"/>
              </a:solidFill>
              <a:latin typeface="Times New Roman"/>
              <a:ea typeface="Times New Roman"/>
              <a:cs typeface="Times New Roman"/>
            </a:rPr>
            <a:t>and contingent assets of a material nature as at the date of this report.</a:t>
          </a:r>
        </a:p>
      </xdr:txBody>
    </xdr:sp>
    <xdr:clientData/>
  </xdr:twoCellAnchor>
  <xdr:twoCellAnchor>
    <xdr:from>
      <xdr:col>1</xdr:col>
      <xdr:colOff>28575</xdr:colOff>
      <xdr:row>216</xdr:row>
      <xdr:rowOff>28575</xdr:rowOff>
    </xdr:from>
    <xdr:to>
      <xdr:col>8</xdr:col>
      <xdr:colOff>457200</xdr:colOff>
      <xdr:row>222</xdr:row>
      <xdr:rowOff>38100</xdr:rowOff>
    </xdr:to>
    <xdr:sp>
      <xdr:nvSpPr>
        <xdr:cNvPr id="6" name="Text 18"/>
        <xdr:cNvSpPr txBox="1">
          <a:spLocks noChangeArrowheads="1"/>
        </xdr:cNvSpPr>
      </xdr:nvSpPr>
      <xdr:spPr>
        <a:xfrm>
          <a:off x="333375" y="30422850"/>
          <a:ext cx="6076950" cy="9810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Revenue and profit before tax</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increased by 31.7% and 44.6% respectively as compared with the preceeding year corresponding quarter.
The improved revenue and profit before tax is mainly due to the export of first batch of vehicles into Indonesia through its subsidiary company and increased in trading activities in reconditioned commercial vehicles.</a:t>
          </a:r>
        </a:p>
      </xdr:txBody>
    </xdr:sp>
    <xdr:clientData/>
  </xdr:twoCellAnchor>
  <xdr:twoCellAnchor>
    <xdr:from>
      <xdr:col>1</xdr:col>
      <xdr:colOff>28575</xdr:colOff>
      <xdr:row>226</xdr:row>
      <xdr:rowOff>95250</xdr:rowOff>
    </xdr:from>
    <xdr:to>
      <xdr:col>8</xdr:col>
      <xdr:colOff>457200</xdr:colOff>
      <xdr:row>231</xdr:row>
      <xdr:rowOff>142875</xdr:rowOff>
    </xdr:to>
    <xdr:sp>
      <xdr:nvSpPr>
        <xdr:cNvPr id="7" name="Text 18"/>
        <xdr:cNvSpPr txBox="1">
          <a:spLocks noChangeArrowheads="1"/>
        </xdr:cNvSpPr>
      </xdr:nvSpPr>
      <xdr:spPr>
        <a:xfrm>
          <a:off x="333375" y="32137350"/>
          <a:ext cx="6076950" cy="8572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Profit before taxation improved from RM 5.2 million for the preceeding quarter to RM 5.9 million for the current quarter ended 31 March 2006. The overall increase in the turnover and improvement in margin due to the export of first batch of vehicles into Indonesia and increased in trading activities in reconditioned commercial vehicles has resulted in the increase in the profit before taxation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238</xdr:row>
      <xdr:rowOff>133350</xdr:rowOff>
    </xdr:from>
    <xdr:to>
      <xdr:col>8</xdr:col>
      <xdr:colOff>495300</xdr:colOff>
      <xdr:row>256</xdr:row>
      <xdr:rowOff>66675</xdr:rowOff>
    </xdr:to>
    <xdr:sp>
      <xdr:nvSpPr>
        <xdr:cNvPr id="8" name="Text 18"/>
        <xdr:cNvSpPr txBox="1">
          <a:spLocks noChangeArrowheads="1"/>
        </xdr:cNvSpPr>
      </xdr:nvSpPr>
      <xdr:spPr>
        <a:xfrm>
          <a:off x="304800" y="34118550"/>
          <a:ext cx="6143625" cy="28479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Group will be mainly focusing on improving productivity of its rebuilding activity, diversification of product range and identification of new market to further excel its growth.  Recognising the fact that it needs to increase the supply of rebuilt products to cater for its continuous increasing demand, the Group has ventured into rebuilding of continental makes and model so as to shorthen conversion cycle and increase manufacturing capacity.  
Besides that, the proposed acquisition of GKY also positioned the Group to diversify its product range offered including forklift and generator set and to penetrate into the fast growing heavy machinery market.  The Group could also leverage on GKY's export market presence and operating/marketing synergy as both are operating under used vehicle category.  The recent export of reconditioned commercial vehicles into Indonesia that has a huge market potential would also enables the Group to</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further</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expand its geographical presence.  
The Group also aggressively</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promotes its fleet management business and recently secured its first fleet management contract for a total number of 60 vehicles through its subsidiary, Boon Koon Fleet Management Sdn Bhd.  
Barring any unforseen circumstances, all these new ventures and development shall position the Group to achieve satisfatory performance for the financial year ending 31 December 2006.</a:t>
          </a:r>
        </a:p>
      </xdr:txBody>
    </xdr:sp>
    <xdr:clientData/>
  </xdr:twoCellAnchor>
  <xdr:twoCellAnchor>
    <xdr:from>
      <xdr:col>0</xdr:col>
      <xdr:colOff>276225</xdr:colOff>
      <xdr:row>92</xdr:row>
      <xdr:rowOff>9525</xdr:rowOff>
    </xdr:from>
    <xdr:to>
      <xdr:col>8</xdr:col>
      <xdr:colOff>409575</xdr:colOff>
      <xdr:row>99</xdr:row>
      <xdr:rowOff>0</xdr:rowOff>
    </xdr:to>
    <xdr:sp>
      <xdr:nvSpPr>
        <xdr:cNvPr id="9" name="Text 18"/>
        <xdr:cNvSpPr txBox="1">
          <a:spLocks noChangeArrowheads="1"/>
        </xdr:cNvSpPr>
      </xdr:nvSpPr>
      <xdr:spPr>
        <a:xfrm>
          <a:off x="276225" y="13020675"/>
          <a:ext cx="6086475" cy="1123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 other dividends have been declared or paid by the Company for the current quarter ended 31 March 2005.
The Board has recommended the payment of a final tax exempt dividend of 3.5 sen per share, amounting to RM4,305,000 for the financial year ended 31 December 2005. The payment of the said dividend has been approved by the shareholders at the Company's annual general meeting held on 17 May 2006. The entitlement date is fixed on 31 May 2006 and the said dividend will be paid on 16 June 2006.</a:t>
          </a:r>
        </a:p>
      </xdr:txBody>
    </xdr:sp>
    <xdr:clientData/>
  </xdr:twoCellAnchor>
  <xdr:twoCellAnchor>
    <xdr:from>
      <xdr:col>1</xdr:col>
      <xdr:colOff>47625</xdr:colOff>
      <xdr:row>259</xdr:row>
      <xdr:rowOff>123825</xdr:rowOff>
    </xdr:from>
    <xdr:to>
      <xdr:col>8</xdr:col>
      <xdr:colOff>571500</xdr:colOff>
      <xdr:row>261</xdr:row>
      <xdr:rowOff>85725</xdr:rowOff>
    </xdr:to>
    <xdr:sp>
      <xdr:nvSpPr>
        <xdr:cNvPr id="10" name="Text 18"/>
        <xdr:cNvSpPr txBox="1">
          <a:spLocks noChangeArrowheads="1"/>
        </xdr:cNvSpPr>
      </xdr:nvSpPr>
      <xdr:spPr>
        <a:xfrm>
          <a:off x="352425" y="37509450"/>
          <a:ext cx="6172200"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Not</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applicable.</a:t>
          </a:r>
        </a:p>
      </xdr:txBody>
    </xdr:sp>
    <xdr:clientData/>
  </xdr:twoCellAnchor>
  <xdr:twoCellAnchor>
    <xdr:from>
      <xdr:col>1</xdr:col>
      <xdr:colOff>9525</xdr:colOff>
      <xdr:row>301</xdr:row>
      <xdr:rowOff>9525</xdr:rowOff>
    </xdr:from>
    <xdr:to>
      <xdr:col>8</xdr:col>
      <xdr:colOff>371475</xdr:colOff>
      <xdr:row>303</xdr:row>
      <xdr:rowOff>0</xdr:rowOff>
    </xdr:to>
    <xdr:sp>
      <xdr:nvSpPr>
        <xdr:cNvPr id="11" name="Text 18"/>
        <xdr:cNvSpPr txBox="1">
          <a:spLocks noChangeArrowheads="1"/>
        </xdr:cNvSpPr>
      </xdr:nvSpPr>
      <xdr:spPr>
        <a:xfrm>
          <a:off x="314325" y="43738800"/>
          <a:ext cx="60102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sale of unquoted </a:t>
          </a:r>
          <a:r>
            <a:rPr lang="en-US" cap="none" sz="1000" b="0" i="0" u="none" baseline="0">
              <a:latin typeface="Times New Roman"/>
              <a:ea typeface="Times New Roman"/>
              <a:cs typeface="Times New Roman"/>
            </a:rPr>
            <a:t>investment </a:t>
          </a:r>
          <a:r>
            <a:rPr lang="en-US" cap="none" sz="1000" b="0" i="0" u="none" baseline="0">
              <a:solidFill>
                <a:srgbClr val="000000"/>
              </a:solidFill>
              <a:latin typeface="Times New Roman"/>
              <a:ea typeface="Times New Roman"/>
              <a:cs typeface="Times New Roman"/>
            </a:rPr>
            <a:t>and </a:t>
          </a:r>
          <a:r>
            <a:rPr lang="en-US" cap="none" sz="1000" b="0" i="0" u="none" baseline="0">
              <a:latin typeface="Times New Roman"/>
              <a:ea typeface="Times New Roman"/>
              <a:cs typeface="Times New Roman"/>
            </a:rPr>
            <a:t>property </a:t>
          </a:r>
          <a:r>
            <a:rPr lang="en-US" cap="none" sz="1000" b="0" i="0" u="none" baseline="0">
              <a:solidFill>
                <a:srgbClr val="000000"/>
              </a:solidFill>
              <a:latin typeface="Times New Roman"/>
              <a:ea typeface="Times New Roman"/>
              <a:cs typeface="Times New Roman"/>
            </a:rPr>
            <a:t>for the current quarter under review.</a:t>
          </a:r>
        </a:p>
      </xdr:txBody>
    </xdr:sp>
    <xdr:clientData/>
  </xdr:twoCellAnchor>
  <xdr:twoCellAnchor>
    <xdr:from>
      <xdr:col>1</xdr:col>
      <xdr:colOff>9525</xdr:colOff>
      <xdr:row>306</xdr:row>
      <xdr:rowOff>9525</xdr:rowOff>
    </xdr:from>
    <xdr:to>
      <xdr:col>8</xdr:col>
      <xdr:colOff>438150</xdr:colOff>
      <xdr:row>310</xdr:row>
      <xdr:rowOff>0</xdr:rowOff>
    </xdr:to>
    <xdr:sp>
      <xdr:nvSpPr>
        <xdr:cNvPr id="12" name="Text 18"/>
        <xdr:cNvSpPr txBox="1">
          <a:spLocks noChangeArrowheads="1"/>
        </xdr:cNvSpPr>
      </xdr:nvSpPr>
      <xdr:spPr>
        <a:xfrm>
          <a:off x="314325" y="44548425"/>
          <a:ext cx="607695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 There were no</a:t>
          </a:r>
          <a:r>
            <a:rPr lang="en-US" cap="none" sz="1000" b="0" i="0" u="none" baseline="0">
              <a:latin typeface="Times New Roman"/>
              <a:ea typeface="Times New Roman"/>
              <a:cs typeface="Times New Roman"/>
            </a:rPr>
            <a:t> purchase</a:t>
          </a:r>
          <a:r>
            <a:rPr lang="en-US" cap="none" sz="1000" b="0" i="0" u="none" baseline="0">
              <a:solidFill>
                <a:srgbClr val="000000"/>
              </a:solidFill>
              <a:latin typeface="Times New Roman"/>
              <a:ea typeface="Times New Roman"/>
              <a:cs typeface="Times New Roman"/>
            </a:rPr>
            <a:t> or disposal of quoted securities for the current quarter under review.
(b) There were no</a:t>
          </a:r>
          <a:r>
            <a:rPr lang="en-US" cap="none" sz="1000" b="0" i="0" u="none" baseline="0">
              <a:latin typeface="Times New Roman"/>
              <a:ea typeface="Times New Roman"/>
              <a:cs typeface="Times New Roman"/>
            </a:rPr>
            <a:t> investment</a:t>
          </a:r>
          <a:r>
            <a:rPr lang="en-US" cap="none" sz="1000" b="0" i="0" u="none" baseline="0">
              <a:solidFill>
                <a:srgbClr val="0000FF"/>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quoted security as at the end of the reporting period.
</a:t>
          </a:r>
        </a:p>
      </xdr:txBody>
    </xdr:sp>
    <xdr:clientData/>
  </xdr:twoCellAnchor>
  <xdr:twoCellAnchor>
    <xdr:from>
      <xdr:col>1</xdr:col>
      <xdr:colOff>47625</xdr:colOff>
      <xdr:row>312</xdr:row>
      <xdr:rowOff>123825</xdr:rowOff>
    </xdr:from>
    <xdr:to>
      <xdr:col>8</xdr:col>
      <xdr:colOff>542925</xdr:colOff>
      <xdr:row>316</xdr:row>
      <xdr:rowOff>57150</xdr:rowOff>
    </xdr:to>
    <xdr:sp>
      <xdr:nvSpPr>
        <xdr:cNvPr id="13" name="Text 18"/>
        <xdr:cNvSpPr txBox="1">
          <a:spLocks noChangeArrowheads="1"/>
        </xdr:cNvSpPr>
      </xdr:nvSpPr>
      <xdr:spPr>
        <a:xfrm>
          <a:off x="352425" y="45634275"/>
          <a:ext cx="6143625" cy="581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On 9 March 2006, the Company announced that it was proposing to undertake a share buy-back of up to ten percent (10%) of the issued and paid-up share capital of the Company.  </a:t>
          </a:r>
          <a:r>
            <a:rPr lang="en-US" cap="none" sz="1000" b="0" i="0" u="none" baseline="0">
              <a:latin typeface="Times New Roman"/>
              <a:ea typeface="Times New Roman"/>
              <a:cs typeface="Times New Roman"/>
            </a:rPr>
            <a:t>The said proposal has been approved by the shareholders at the Company's annual general meeting held on 17 May 2006.</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345</xdr:row>
      <xdr:rowOff>9525</xdr:rowOff>
    </xdr:from>
    <xdr:to>
      <xdr:col>8</xdr:col>
      <xdr:colOff>333375</xdr:colOff>
      <xdr:row>346</xdr:row>
      <xdr:rowOff>133350</xdr:rowOff>
    </xdr:to>
    <xdr:sp>
      <xdr:nvSpPr>
        <xdr:cNvPr id="14" name="Text 18"/>
        <xdr:cNvSpPr txBox="1">
          <a:spLocks noChangeArrowheads="1"/>
        </xdr:cNvSpPr>
      </xdr:nvSpPr>
      <xdr:spPr>
        <a:xfrm>
          <a:off x="314325" y="50882550"/>
          <a:ext cx="5972175"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350</xdr:row>
      <xdr:rowOff>9525</xdr:rowOff>
    </xdr:from>
    <xdr:to>
      <xdr:col>8</xdr:col>
      <xdr:colOff>447675</xdr:colOff>
      <xdr:row>352</xdr:row>
      <xdr:rowOff>0</xdr:rowOff>
    </xdr:to>
    <xdr:sp>
      <xdr:nvSpPr>
        <xdr:cNvPr id="15" name="Text 18"/>
        <xdr:cNvSpPr txBox="1">
          <a:spLocks noChangeArrowheads="1"/>
        </xdr:cNvSpPr>
      </xdr:nvSpPr>
      <xdr:spPr>
        <a:xfrm>
          <a:off x="314325" y="51692175"/>
          <a:ext cx="60864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10</xdr:row>
      <xdr:rowOff>0</xdr:rowOff>
    </xdr:from>
    <xdr:to>
      <xdr:col>8</xdr:col>
      <xdr:colOff>428625</xdr:colOff>
      <xdr:row>54</xdr:row>
      <xdr:rowOff>142875</xdr:rowOff>
    </xdr:to>
    <xdr:sp>
      <xdr:nvSpPr>
        <xdr:cNvPr id="16" name="TextBox 16"/>
        <xdr:cNvSpPr txBox="1">
          <a:spLocks noChangeArrowheads="1"/>
        </xdr:cNvSpPr>
      </xdr:nvSpPr>
      <xdr:spPr>
        <a:xfrm>
          <a:off x="314325" y="1514475"/>
          <a:ext cx="6067425" cy="7267575"/>
        </a:xfrm>
        <a:prstGeom prst="rect">
          <a:avLst/>
        </a:prstGeom>
        <a:solidFill>
          <a:srgbClr val="FFFFFF"/>
        </a:solidFill>
        <a:ln w="9525" cmpd="sng">
          <a:noFill/>
        </a:ln>
      </xdr:spPr>
      <xdr:txBody>
        <a:bodyPr vertOverflow="clip" wrap="square"/>
        <a:p>
          <a:pPr algn="l">
            <a:defRPr/>
          </a:pPr>
          <a:r>
            <a:rPr lang="en-US" cap="none" sz="1000" b="0" i="0" u="none" baseline="0"/>
            <a:t>1. Basis of preparation
The interim financial statements are unaudited and have been prepared in compliance with FRS 134 Interim Financial Reporting and Chapter 9 part K of the Listing Requirements of the Bursa Malaysia Securities Berhad (“Bursa Malaysia”).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Boon Koon Grooup Berhad (“BKG" or “Company”) and its subsidiary companies namely, Boon Koon Vehicles Industries Sdn. Bhd. ("BKVI"), First Peninsula Credit Sdn. Bhd. ("FPC"), Boon Koon Marketing (East Malaysia) Sdn.Bhd. ("BKM"), Boon Koon Vehicles Pte Ltd ("BKVPL"), BK Continental Vehicles Sdn. Bhd. ("BKCV") and associated company namely, BK Fleet Management Sdn. Bhd. ("BKFM")  (hereinafter referred to as the “Group”) since the financial year ended 31 December 2005.
The same accounting policies and methods of computation are followed in the interim financial statements as compared with the financial statements for the financial year ended 31 December 2005.
2. Changes in Accounting Policies
The significant accounting policies adopted are consistent with those of the audited financial statements for the year ended 31 December 2005 except for the adoption of the following new/revised Financial Reporting Standards (“FRS”) effective for financial period beginning 1 January 2006 :-
FRS2  Share-based Payment
FRS3  Business Combination
FRS5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Investments in Associates
FRS 131 Investments in Joint Ventures
FRS 132 Financial Instruments: Disclosure and Presentation
FRS 133 Earnings Per Share
FRS 136 Impairment of Assets
FRS 138 Intangible Assets
FRS 140 Investment Property
The adoption of all FRS mentioned above does not have significant financial impact on the Group. 
The current period's presentation of the Group's financial statements is based on revised requirements of FRS 101, 
with the comparatives restated to conform with current period's presentation.</a:t>
          </a:r>
        </a:p>
      </xdr:txBody>
    </xdr:sp>
    <xdr:clientData/>
  </xdr:twoCellAnchor>
  <xdr:twoCellAnchor>
    <xdr:from>
      <xdr:col>1</xdr:col>
      <xdr:colOff>19050</xdr:colOff>
      <xdr:row>74</xdr:row>
      <xdr:rowOff>85725</xdr:rowOff>
    </xdr:from>
    <xdr:to>
      <xdr:col>8</xdr:col>
      <xdr:colOff>514350</xdr:colOff>
      <xdr:row>75</xdr:row>
      <xdr:rowOff>114300</xdr:rowOff>
    </xdr:to>
    <xdr:sp>
      <xdr:nvSpPr>
        <xdr:cNvPr id="17" name="TextBox 17"/>
        <xdr:cNvSpPr txBox="1">
          <a:spLocks noChangeArrowheads="1"/>
        </xdr:cNvSpPr>
      </xdr:nvSpPr>
      <xdr:spPr>
        <a:xfrm>
          <a:off x="323850" y="11963400"/>
          <a:ext cx="6143625" cy="1905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There were no issuance or repayment of debt/equity security</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for the current quarter to date under review.</a:t>
          </a:r>
        </a:p>
      </xdr:txBody>
    </xdr:sp>
    <xdr:clientData/>
  </xdr:twoCellAnchor>
  <xdr:twoCellAnchor>
    <xdr:from>
      <xdr:col>1</xdr:col>
      <xdr:colOff>19050</xdr:colOff>
      <xdr:row>383</xdr:row>
      <xdr:rowOff>0</xdr:rowOff>
    </xdr:from>
    <xdr:to>
      <xdr:col>8</xdr:col>
      <xdr:colOff>295275</xdr:colOff>
      <xdr:row>385</xdr:row>
      <xdr:rowOff>114300</xdr:rowOff>
    </xdr:to>
    <xdr:sp>
      <xdr:nvSpPr>
        <xdr:cNvPr id="18" name="TextBox 18"/>
        <xdr:cNvSpPr txBox="1">
          <a:spLocks noChangeArrowheads="1"/>
        </xdr:cNvSpPr>
      </xdr:nvSpPr>
      <xdr:spPr>
        <a:xfrm>
          <a:off x="323850" y="55464075"/>
          <a:ext cx="5924550" cy="43815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154</xdr:row>
      <xdr:rowOff>0</xdr:rowOff>
    </xdr:from>
    <xdr:to>
      <xdr:col>8</xdr:col>
      <xdr:colOff>514350</xdr:colOff>
      <xdr:row>154</xdr:row>
      <xdr:rowOff>0</xdr:rowOff>
    </xdr:to>
    <xdr:sp>
      <xdr:nvSpPr>
        <xdr:cNvPr id="19" name="TextBox 19"/>
        <xdr:cNvSpPr txBox="1">
          <a:spLocks noChangeArrowheads="1"/>
        </xdr:cNvSpPr>
      </xdr:nvSpPr>
      <xdr:spPr>
        <a:xfrm>
          <a:off x="323850" y="23088600"/>
          <a:ext cx="61436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28575</xdr:colOff>
      <xdr:row>106</xdr:row>
      <xdr:rowOff>28575</xdr:rowOff>
    </xdr:from>
    <xdr:to>
      <xdr:col>8</xdr:col>
      <xdr:colOff>400050</xdr:colOff>
      <xdr:row>108</xdr:row>
      <xdr:rowOff>57150</xdr:rowOff>
    </xdr:to>
    <xdr:sp>
      <xdr:nvSpPr>
        <xdr:cNvPr id="20" name="TextBox 22"/>
        <xdr:cNvSpPr txBox="1">
          <a:spLocks noChangeArrowheads="1"/>
        </xdr:cNvSpPr>
      </xdr:nvSpPr>
      <xdr:spPr>
        <a:xfrm>
          <a:off x="2705100" y="15306675"/>
          <a:ext cx="3648075" cy="352425"/>
        </a:xfrm>
        <a:prstGeom prst="rect">
          <a:avLst/>
        </a:prstGeom>
        <a:solidFill>
          <a:srgbClr val="FFFFFF"/>
        </a:solidFill>
        <a:ln w="9525" cmpd="sng">
          <a:noFill/>
        </a:ln>
      </xdr:spPr>
      <xdr:txBody>
        <a:bodyPr vertOverflow="clip" wrap="square"/>
        <a:p>
          <a:pPr algn="l">
            <a:defRPr/>
          </a:pPr>
          <a:r>
            <a:rPr lang="en-US" cap="none" sz="1000" b="0" i="0" u="none" baseline="0"/>
            <a:t>Manufacture and trading of rebuilt, reconditioned and new commercial vehicles and the manufacture of bodyworks and their related services</a:t>
          </a:r>
        </a:p>
      </xdr:txBody>
    </xdr:sp>
    <xdr:clientData/>
  </xdr:twoCellAnchor>
  <xdr:twoCellAnchor>
    <xdr:from>
      <xdr:col>4</xdr:col>
      <xdr:colOff>47625</xdr:colOff>
      <xdr:row>110</xdr:row>
      <xdr:rowOff>28575</xdr:rowOff>
    </xdr:from>
    <xdr:to>
      <xdr:col>8</xdr:col>
      <xdr:colOff>419100</xdr:colOff>
      <xdr:row>112</xdr:row>
      <xdr:rowOff>66675</xdr:rowOff>
    </xdr:to>
    <xdr:sp>
      <xdr:nvSpPr>
        <xdr:cNvPr id="21" name="TextBox 23"/>
        <xdr:cNvSpPr txBox="1">
          <a:spLocks noChangeArrowheads="1"/>
        </xdr:cNvSpPr>
      </xdr:nvSpPr>
      <xdr:spPr>
        <a:xfrm>
          <a:off x="2724150" y="15954375"/>
          <a:ext cx="3648075" cy="361950"/>
        </a:xfrm>
        <a:prstGeom prst="rect">
          <a:avLst/>
        </a:prstGeom>
        <a:solidFill>
          <a:srgbClr val="FFFFFF"/>
        </a:solidFill>
        <a:ln w="9525" cmpd="sng">
          <a:noFill/>
        </a:ln>
      </xdr:spPr>
      <xdr:txBody>
        <a:bodyPr vertOverflow="clip" wrap="square"/>
        <a:p>
          <a:pPr algn="l">
            <a:defRPr/>
          </a:pPr>
          <a:r>
            <a:rPr lang="en-US" cap="none" sz="1000" b="0" i="0" u="none" baseline="0"/>
            <a:t>Insurance agent, provision of hire purchase financing and its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5"/>
  <sheetViews>
    <sheetView zoomScaleSheetLayoutView="100" workbookViewId="0" topLeftCell="A49">
      <selection activeCell="A62" sqref="A62"/>
    </sheetView>
  </sheetViews>
  <sheetFormatPr defaultColWidth="9.140625" defaultRowHeight="12.75"/>
  <cols>
    <col min="1" max="1" width="35.421875" style="29" customWidth="1"/>
    <col min="2" max="2" width="12.57421875" style="29" customWidth="1"/>
    <col min="3" max="3" width="1.7109375" style="29" customWidth="1"/>
    <col min="4" max="4" width="12.57421875" style="30" bestFit="1" customWidth="1"/>
    <col min="5" max="5" width="2.00390625" style="29" customWidth="1"/>
    <col min="6" max="6" width="10.28125" style="30" bestFit="1" customWidth="1"/>
    <col min="7" max="7" width="2.00390625" style="29" customWidth="1"/>
    <col min="8" max="8" width="10.00390625" style="30" bestFit="1" customWidth="1"/>
    <col min="9" max="16384" width="9.140625" style="29" customWidth="1"/>
  </cols>
  <sheetData>
    <row r="1" ht="12.75">
      <c r="D1" s="89"/>
    </row>
    <row r="2" spans="1:8" ht="12.75">
      <c r="A2" s="39" t="s">
        <v>119</v>
      </c>
      <c r="B2" s="39"/>
      <c r="C2" s="39"/>
      <c r="D2" s="39"/>
      <c r="E2" s="39"/>
      <c r="F2" s="39"/>
      <c r="G2" s="39"/>
      <c r="H2" s="39"/>
    </row>
    <row r="3" spans="1:8" ht="12.75">
      <c r="A3" s="53" t="s">
        <v>120</v>
      </c>
      <c r="B3" s="39"/>
      <c r="C3" s="39"/>
      <c r="D3" s="39"/>
      <c r="E3" s="39"/>
      <c r="F3" s="39"/>
      <c r="G3" s="39"/>
      <c r="H3" s="39"/>
    </row>
    <row r="5" ht="12.75">
      <c r="A5" s="32" t="s">
        <v>0</v>
      </c>
    </row>
    <row r="6" ht="12.75">
      <c r="A6" s="32" t="s">
        <v>215</v>
      </c>
    </row>
    <row r="7" spans="1:2" ht="12.75">
      <c r="A7" s="32" t="s">
        <v>73</v>
      </c>
      <c r="B7" s="30"/>
    </row>
    <row r="8" spans="1:2" ht="12.75">
      <c r="A8" s="32"/>
      <c r="B8" s="30"/>
    </row>
    <row r="9" spans="1:8" ht="12.75">
      <c r="A9" s="32"/>
      <c r="B9" s="98" t="s">
        <v>83</v>
      </c>
      <c r="C9" s="98"/>
      <c r="D9" s="98"/>
      <c r="F9" s="98" t="s">
        <v>147</v>
      </c>
      <c r="G9" s="98"/>
      <c r="H9" s="98"/>
    </row>
    <row r="10" spans="1:7" ht="12.75">
      <c r="A10" s="32"/>
      <c r="B10" s="30"/>
      <c r="C10" s="30"/>
      <c r="G10" s="30"/>
    </row>
    <row r="11" spans="2:8" ht="12.75">
      <c r="B11" s="30"/>
      <c r="C11" s="40"/>
      <c r="D11" s="40" t="s">
        <v>80</v>
      </c>
      <c r="E11" s="40"/>
      <c r="G11" s="40"/>
      <c r="H11" s="40" t="s">
        <v>80</v>
      </c>
    </row>
    <row r="12" spans="2:8" ht="12.75">
      <c r="B12" s="40" t="s">
        <v>79</v>
      </c>
      <c r="C12" s="40"/>
      <c r="D12" s="40" t="s">
        <v>81</v>
      </c>
      <c r="E12" s="40"/>
      <c r="F12" s="40" t="s">
        <v>79</v>
      </c>
      <c r="G12" s="40"/>
      <c r="H12" s="40" t="s">
        <v>81</v>
      </c>
    </row>
    <row r="13" spans="2:8" ht="12.75">
      <c r="B13" s="40" t="s">
        <v>2</v>
      </c>
      <c r="C13" s="40"/>
      <c r="D13" s="40" t="s">
        <v>2</v>
      </c>
      <c r="E13" s="40"/>
      <c r="F13" s="40" t="s">
        <v>4</v>
      </c>
      <c r="G13" s="40"/>
      <c r="H13" s="40" t="s">
        <v>2</v>
      </c>
    </row>
    <row r="14" spans="2:8" ht="12.75">
      <c r="B14" s="40" t="s">
        <v>216</v>
      </c>
      <c r="C14" s="40"/>
      <c r="D14" s="40" t="s">
        <v>217</v>
      </c>
      <c r="E14" s="40"/>
      <c r="F14" s="40" t="s">
        <v>216</v>
      </c>
      <c r="G14" s="40"/>
      <c r="H14" s="40" t="s">
        <v>217</v>
      </c>
    </row>
    <row r="15" spans="2:8" ht="12.75">
      <c r="B15" s="30" t="s">
        <v>3</v>
      </c>
      <c r="D15" s="30" t="s">
        <v>3</v>
      </c>
      <c r="F15" s="30" t="s">
        <v>3</v>
      </c>
      <c r="H15" s="30" t="s">
        <v>3</v>
      </c>
    </row>
    <row r="17" spans="1:8" s="27" customFormat="1" ht="12.75">
      <c r="A17" s="27" t="s">
        <v>5</v>
      </c>
      <c r="B17" s="27">
        <v>42126</v>
      </c>
      <c r="D17" s="27">
        <v>31985</v>
      </c>
      <c r="F17" s="27">
        <v>42126</v>
      </c>
      <c r="H17" s="6">
        <v>31985</v>
      </c>
    </row>
    <row r="18" s="27" customFormat="1" ht="12.75">
      <c r="H18" s="6"/>
    </row>
    <row r="19" spans="1:8" s="27" customFormat="1" ht="12.75">
      <c r="A19" s="29" t="s">
        <v>62</v>
      </c>
      <c r="B19" s="27">
        <v>-35677</v>
      </c>
      <c r="D19" s="27">
        <v>-27679</v>
      </c>
      <c r="F19" s="27">
        <v>-35677</v>
      </c>
      <c r="H19" s="6">
        <v>-27679</v>
      </c>
    </row>
    <row r="20" spans="1:8" s="27" customFormat="1" ht="12.75">
      <c r="A20" s="29"/>
      <c r="H20" s="6"/>
    </row>
    <row r="21" spans="1:8" s="27" customFormat="1" ht="12.75">
      <c r="A21" s="29" t="s">
        <v>61</v>
      </c>
      <c r="B21" s="27">
        <v>288</v>
      </c>
      <c r="D21" s="27">
        <v>1</v>
      </c>
      <c r="F21" s="27">
        <v>288</v>
      </c>
      <c r="H21" s="6">
        <v>1</v>
      </c>
    </row>
    <row r="22" spans="1:8" s="27" customFormat="1" ht="12.75">
      <c r="A22" s="29"/>
      <c r="B22" s="36"/>
      <c r="D22" s="36"/>
      <c r="F22" s="36"/>
      <c r="H22" s="36"/>
    </row>
    <row r="23" spans="1:8" s="27" customFormat="1" ht="12.75">
      <c r="A23" s="29" t="s">
        <v>60</v>
      </c>
      <c r="B23" s="35">
        <f>SUM(B17:B21)</f>
        <v>6737</v>
      </c>
      <c r="D23" s="35">
        <f>SUM(D17:D21)</f>
        <v>4307</v>
      </c>
      <c r="F23" s="35">
        <f>SUM(F17:F21)</f>
        <v>6737</v>
      </c>
      <c r="H23" s="35">
        <f>SUM(H17:H21)</f>
        <v>4307</v>
      </c>
    </row>
    <row r="24" s="27" customFormat="1" ht="12.75">
      <c r="A24" s="29"/>
    </row>
    <row r="25" spans="1:8" s="27" customFormat="1" ht="12.75">
      <c r="A25" s="29" t="s">
        <v>59</v>
      </c>
      <c r="B25" s="35">
        <v>-862</v>
      </c>
      <c r="D25" s="35">
        <v>-256</v>
      </c>
      <c r="F25" s="35">
        <v>-862</v>
      </c>
      <c r="H25" s="7">
        <v>-256</v>
      </c>
    </row>
    <row r="26" spans="1:8" s="27" customFormat="1" ht="12.75">
      <c r="A26" s="29"/>
      <c r="B26" s="36"/>
      <c r="D26" s="36"/>
      <c r="F26" s="36"/>
      <c r="H26" s="36"/>
    </row>
    <row r="27" spans="1:8" s="27" customFormat="1" ht="12.75">
      <c r="A27" s="29" t="s">
        <v>183</v>
      </c>
      <c r="B27" s="35">
        <f>+B23+B25</f>
        <v>5875</v>
      </c>
      <c r="D27" s="35">
        <f>+D23+D25</f>
        <v>4051</v>
      </c>
      <c r="F27" s="35">
        <f>+F23+F25</f>
        <v>5875</v>
      </c>
      <c r="H27" s="35">
        <f>+H23+H25</f>
        <v>4051</v>
      </c>
    </row>
    <row r="28" spans="1:8" s="27" customFormat="1" ht="12.75">
      <c r="A28" s="29"/>
      <c r="B28" s="35"/>
      <c r="D28" s="35"/>
      <c r="F28" s="35"/>
      <c r="H28" s="35"/>
    </row>
    <row r="29" spans="1:8" s="27" customFormat="1" ht="12.75">
      <c r="A29" s="29" t="s">
        <v>220</v>
      </c>
      <c r="B29" s="35">
        <v>-16</v>
      </c>
      <c r="D29" s="35"/>
      <c r="F29" s="35">
        <v>-16</v>
      </c>
      <c r="H29" s="35"/>
    </row>
    <row r="30" spans="1:8" s="27" customFormat="1" ht="12.75">
      <c r="A30" s="29"/>
      <c r="B30" s="35"/>
      <c r="D30" s="35"/>
      <c r="F30" s="35"/>
      <c r="H30" s="35"/>
    </row>
    <row r="31" spans="1:8" s="27" customFormat="1" ht="12.75">
      <c r="A31" s="29" t="s">
        <v>182</v>
      </c>
      <c r="B31" s="36">
        <v>0</v>
      </c>
      <c r="D31" s="36">
        <v>0</v>
      </c>
      <c r="F31" s="36">
        <v>0</v>
      </c>
      <c r="H31" s="36">
        <v>0</v>
      </c>
    </row>
    <row r="32" spans="1:8" s="27" customFormat="1" ht="12.75">
      <c r="A32" s="29"/>
      <c r="B32" s="35"/>
      <c r="D32" s="35"/>
      <c r="F32" s="35"/>
      <c r="H32" s="35"/>
    </row>
    <row r="33" spans="1:8" s="27" customFormat="1" ht="12.75">
      <c r="A33" s="29" t="s">
        <v>16</v>
      </c>
      <c r="B33" s="34">
        <f>SUM(B27:B32)</f>
        <v>5859</v>
      </c>
      <c r="C33" s="46"/>
      <c r="D33" s="34">
        <f>SUM(D27:D32)</f>
        <v>4051</v>
      </c>
      <c r="E33" s="46"/>
      <c r="F33" s="34">
        <f>SUM(F27:F32)</f>
        <v>5859</v>
      </c>
      <c r="G33" s="46"/>
      <c r="H33" s="34">
        <f>SUM(H27:H32)</f>
        <v>4051</v>
      </c>
    </row>
    <row r="34" spans="1:8" s="27" customFormat="1" ht="12.75">
      <c r="A34" s="29"/>
      <c r="B34" s="35"/>
      <c r="D34" s="35"/>
      <c r="F34" s="35"/>
      <c r="H34" s="35"/>
    </row>
    <row r="35" spans="1:8" s="27" customFormat="1" ht="12.75">
      <c r="A35" s="29" t="s">
        <v>6</v>
      </c>
      <c r="B35" s="35">
        <v>-1418</v>
      </c>
      <c r="D35" s="35">
        <v>-1115</v>
      </c>
      <c r="F35" s="35">
        <v>-1418</v>
      </c>
      <c r="H35" s="35">
        <v>-1115</v>
      </c>
    </row>
    <row r="36" spans="1:8" s="27" customFormat="1" ht="12.75">
      <c r="A36" s="29"/>
      <c r="B36" s="36"/>
      <c r="D36" s="36"/>
      <c r="F36" s="36"/>
      <c r="H36" s="36"/>
    </row>
    <row r="37" spans="1:8" s="27" customFormat="1" ht="12.75">
      <c r="A37" s="29"/>
      <c r="B37" s="34"/>
      <c r="D37" s="34"/>
      <c r="F37" s="34"/>
      <c r="H37" s="34"/>
    </row>
    <row r="38" spans="1:8" s="27" customFormat="1" ht="13.5" thickBot="1">
      <c r="A38" s="29" t="s">
        <v>161</v>
      </c>
      <c r="B38" s="28">
        <f>SUM(B33:B35)</f>
        <v>4441</v>
      </c>
      <c r="C38" s="46"/>
      <c r="D38" s="28">
        <f>SUM(D33:D35)</f>
        <v>2936</v>
      </c>
      <c r="E38" s="46">
        <f>SUM(E33:E35)</f>
        <v>0</v>
      </c>
      <c r="F38" s="28">
        <f>SUM(F33:F35)</f>
        <v>4441</v>
      </c>
      <c r="G38" s="46">
        <f>SUM(G33:G35)</f>
        <v>0</v>
      </c>
      <c r="H38" s="28">
        <f>SUM(H33:H35)</f>
        <v>2936</v>
      </c>
    </row>
    <row r="39" spans="1:8" s="27" customFormat="1" ht="13.5" thickTop="1">
      <c r="A39" s="29"/>
      <c r="B39" s="34"/>
      <c r="D39" s="34"/>
      <c r="F39" s="34"/>
      <c r="H39" s="34"/>
    </row>
    <row r="40" spans="1:8" s="27" customFormat="1" ht="12.75">
      <c r="A40" s="29" t="s">
        <v>240</v>
      </c>
      <c r="B40" s="34"/>
      <c r="D40" s="34"/>
      <c r="F40" s="34"/>
      <c r="H40" s="34"/>
    </row>
    <row r="41" spans="1:8" s="27" customFormat="1" ht="12.75">
      <c r="A41" s="29" t="s">
        <v>248</v>
      </c>
      <c r="B41" s="34">
        <v>4278</v>
      </c>
      <c r="D41" s="34">
        <v>2934</v>
      </c>
      <c r="F41" s="34">
        <v>4278</v>
      </c>
      <c r="H41" s="34">
        <v>2934</v>
      </c>
    </row>
    <row r="42" spans="1:8" s="27" customFormat="1" ht="12.75">
      <c r="A42" s="29"/>
      <c r="B42" s="34"/>
      <c r="D42" s="34"/>
      <c r="F42" s="34"/>
      <c r="H42" s="34"/>
    </row>
    <row r="43" spans="1:8" s="27" customFormat="1" ht="12.75">
      <c r="A43" s="29" t="s">
        <v>58</v>
      </c>
      <c r="B43" s="41">
        <v>163</v>
      </c>
      <c r="D43" s="41">
        <v>2</v>
      </c>
      <c r="F43" s="41">
        <v>163</v>
      </c>
      <c r="H43" s="41">
        <v>2</v>
      </c>
    </row>
    <row r="44" s="27" customFormat="1" ht="12.75">
      <c r="A44" s="29"/>
    </row>
    <row r="45" spans="1:8" s="27" customFormat="1" ht="13.5" thickBot="1">
      <c r="A45" s="29"/>
      <c r="B45" s="54">
        <f>SUM(B41:B43)</f>
        <v>4441</v>
      </c>
      <c r="C45" s="46">
        <f aca="true" t="shared" si="0" ref="C45:H45">SUM(C41:C43)</f>
        <v>0</v>
      </c>
      <c r="D45" s="54">
        <f t="shared" si="0"/>
        <v>2936</v>
      </c>
      <c r="E45" s="46">
        <f t="shared" si="0"/>
        <v>0</v>
      </c>
      <c r="F45" s="54">
        <f t="shared" si="0"/>
        <v>4441</v>
      </c>
      <c r="G45" s="46">
        <f t="shared" si="0"/>
        <v>0</v>
      </c>
      <c r="H45" s="54">
        <f t="shared" si="0"/>
        <v>2936</v>
      </c>
    </row>
    <row r="46" spans="1:8" s="27" customFormat="1" ht="13.5" thickTop="1">
      <c r="A46" s="29"/>
      <c r="B46" s="34"/>
      <c r="D46" s="34"/>
      <c r="F46" s="34"/>
      <c r="H46" s="34"/>
    </row>
    <row r="47" spans="1:8" s="27" customFormat="1" ht="12.75">
      <c r="A47" s="29"/>
      <c r="B47" s="34"/>
      <c r="D47" s="34"/>
      <c r="F47" s="34"/>
      <c r="H47" s="34"/>
    </row>
    <row r="48" spans="1:8" s="27" customFormat="1" ht="12.75">
      <c r="A48" s="29"/>
      <c r="B48" s="34"/>
      <c r="D48" s="34"/>
      <c r="F48" s="34"/>
      <c r="H48" s="34"/>
    </row>
    <row r="49" spans="1:8" s="27" customFormat="1" ht="12.75">
      <c r="A49" s="29"/>
      <c r="B49" s="34"/>
      <c r="D49" s="34"/>
      <c r="F49" s="34"/>
      <c r="H49" s="34"/>
    </row>
    <row r="50" spans="1:8" s="27" customFormat="1" ht="51.75" thickBot="1">
      <c r="A50" s="55" t="s">
        <v>245</v>
      </c>
      <c r="B50" s="69">
        <v>0.03</v>
      </c>
      <c r="D50" s="51">
        <v>0.04</v>
      </c>
      <c r="F50" s="69">
        <v>0.03</v>
      </c>
      <c r="H50" s="51">
        <v>0.04</v>
      </c>
    </row>
    <row r="51" spans="1:8" s="27" customFormat="1" ht="13.5" thickTop="1">
      <c r="A51" s="29"/>
      <c r="B51" s="70"/>
      <c r="D51" s="34"/>
      <c r="F51" s="70"/>
      <c r="H51" s="34"/>
    </row>
    <row r="52" spans="1:8" s="27" customFormat="1" ht="13.5" thickBot="1">
      <c r="A52" s="29" t="s">
        <v>176</v>
      </c>
      <c r="B52" s="69">
        <v>0</v>
      </c>
      <c r="D52" s="28">
        <v>0</v>
      </c>
      <c r="F52" s="69">
        <v>0</v>
      </c>
      <c r="H52" s="28">
        <v>0</v>
      </c>
    </row>
    <row r="53" spans="4:8" s="27" customFormat="1" ht="13.5" thickTop="1">
      <c r="D53" s="35"/>
      <c r="F53" s="35"/>
      <c r="H53" s="35"/>
    </row>
    <row r="54" spans="1:8" s="27" customFormat="1" ht="12.75">
      <c r="A54" s="27" t="s">
        <v>251</v>
      </c>
      <c r="D54" s="35"/>
      <c r="F54" s="35"/>
      <c r="H54" s="35"/>
    </row>
    <row r="55" spans="4:8" s="27" customFormat="1" ht="12.75">
      <c r="D55" s="35"/>
      <c r="F55" s="35"/>
      <c r="H55" s="35"/>
    </row>
  </sheetData>
  <mergeCells count="2">
    <mergeCell ref="F9:H9"/>
    <mergeCell ref="B9:D9"/>
  </mergeCells>
  <printOptions/>
  <pageMargins left="1.5" right="0.5" top="0.28" bottom="0.5" header="0.17"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I48"/>
  <sheetViews>
    <sheetView zoomScaleSheetLayoutView="100" workbookViewId="0" topLeftCell="A42">
      <selection activeCell="A59" sqref="A59"/>
    </sheetView>
  </sheetViews>
  <sheetFormatPr defaultColWidth="9.140625" defaultRowHeight="12.75"/>
  <cols>
    <col min="1" max="1" width="50.140625" style="1" customWidth="1"/>
    <col min="2" max="2" width="12.57421875" style="29"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1" ht="12.75">
      <c r="D1" s="90">
        <f>+'IS'!D1</f>
        <v>0</v>
      </c>
    </row>
    <row r="2" ht="12.75">
      <c r="A2" s="3" t="s">
        <v>119</v>
      </c>
    </row>
    <row r="3" ht="12.75">
      <c r="A3" s="4" t="str">
        <f>'IS'!A3</f>
        <v>Company No. 553434-U</v>
      </c>
    </row>
    <row r="5" ht="12.75">
      <c r="A5" s="5" t="s">
        <v>218</v>
      </c>
    </row>
    <row r="6" ht="12.75">
      <c r="A6" s="5" t="s">
        <v>73</v>
      </c>
    </row>
    <row r="7" spans="2:4" ht="12.75">
      <c r="B7" s="30"/>
      <c r="D7" s="2" t="s">
        <v>150</v>
      </c>
    </row>
    <row r="8" spans="2:4" ht="12.75">
      <c r="B8" s="30"/>
      <c r="D8" s="2" t="s">
        <v>250</v>
      </c>
    </row>
    <row r="9" spans="2:4" ht="12.75">
      <c r="B9" s="30"/>
      <c r="D9" s="2" t="s">
        <v>7</v>
      </c>
    </row>
    <row r="10" spans="2:4" ht="12.75">
      <c r="B10" s="30" t="s">
        <v>74</v>
      </c>
      <c r="D10" s="2" t="s">
        <v>76</v>
      </c>
    </row>
    <row r="11" spans="2:4" ht="12.75">
      <c r="B11" s="30" t="s">
        <v>75</v>
      </c>
      <c r="D11" s="2" t="s">
        <v>77</v>
      </c>
    </row>
    <row r="12" spans="2:4" ht="12.75">
      <c r="B12" s="30" t="s">
        <v>2</v>
      </c>
      <c r="D12" s="2" t="s">
        <v>78</v>
      </c>
    </row>
    <row r="13" spans="2:4" ht="12.75">
      <c r="B13" s="71" t="s">
        <v>223</v>
      </c>
      <c r="D13" s="11" t="s">
        <v>219</v>
      </c>
    </row>
    <row r="14" spans="2:4" ht="12.75">
      <c r="B14" s="30" t="s">
        <v>3</v>
      </c>
      <c r="D14" s="2" t="s">
        <v>3</v>
      </c>
    </row>
    <row r="16" spans="1:8" s="6" customFormat="1" ht="12.75">
      <c r="A16" s="12" t="s">
        <v>67</v>
      </c>
      <c r="B16" s="27">
        <v>52725</v>
      </c>
      <c r="D16" s="7">
        <v>51646</v>
      </c>
      <c r="F16" s="7"/>
      <c r="H16" s="7"/>
    </row>
    <row r="17" spans="1:8" s="6" customFormat="1" ht="12.75">
      <c r="A17" s="12" t="s">
        <v>221</v>
      </c>
      <c r="B17" s="27">
        <v>2169</v>
      </c>
      <c r="D17" s="7">
        <v>2155</v>
      </c>
      <c r="F17" s="7"/>
      <c r="H17" s="7"/>
    </row>
    <row r="18" spans="1:8" s="6" customFormat="1" ht="12.75">
      <c r="A18" s="12" t="s">
        <v>222</v>
      </c>
      <c r="B18" s="27">
        <v>20</v>
      </c>
      <c r="D18" s="7">
        <v>36</v>
      </c>
      <c r="F18" s="7"/>
      <c r="H18" s="7"/>
    </row>
    <row r="19" spans="1:8" s="6" customFormat="1" ht="12.75">
      <c r="A19" s="12"/>
      <c r="B19" s="27"/>
      <c r="D19" s="7"/>
      <c r="F19" s="7"/>
      <c r="H19" s="7"/>
    </row>
    <row r="20" spans="1:8" s="6" customFormat="1" ht="12.75">
      <c r="A20" s="12" t="s">
        <v>71</v>
      </c>
      <c r="B20" s="27"/>
      <c r="D20" s="7"/>
      <c r="F20" s="7"/>
      <c r="H20" s="7"/>
    </row>
    <row r="21" spans="1:8" s="6" customFormat="1" ht="12.75">
      <c r="A21" s="8" t="s">
        <v>68</v>
      </c>
      <c r="B21" s="42">
        <v>71875</v>
      </c>
      <c r="C21" s="8"/>
      <c r="D21" s="22">
        <v>72765</v>
      </c>
      <c r="E21" s="8"/>
      <c r="F21" s="9"/>
      <c r="G21" s="8"/>
      <c r="H21" s="7"/>
    </row>
    <row r="22" spans="1:8" s="6" customFormat="1" ht="12.75">
      <c r="A22" s="8" t="s">
        <v>8</v>
      </c>
      <c r="B22" s="44">
        <v>50653</v>
      </c>
      <c r="C22" s="8"/>
      <c r="D22" s="23">
        <v>47131</v>
      </c>
      <c r="E22" s="8"/>
      <c r="F22" s="9"/>
      <c r="G22" s="8"/>
      <c r="H22" s="7"/>
    </row>
    <row r="23" spans="1:8" s="6" customFormat="1" ht="12.75">
      <c r="A23" s="8" t="s">
        <v>228</v>
      </c>
      <c r="B23" s="44">
        <v>2995</v>
      </c>
      <c r="C23" s="8"/>
      <c r="D23" s="23">
        <v>2988</v>
      </c>
      <c r="E23" s="8"/>
      <c r="F23" s="9"/>
      <c r="G23" s="8"/>
      <c r="H23" s="7"/>
    </row>
    <row r="24" spans="1:8" s="6" customFormat="1" ht="12.75">
      <c r="A24" s="8" t="s">
        <v>126</v>
      </c>
      <c r="B24" s="44">
        <v>166</v>
      </c>
      <c r="C24" s="8"/>
      <c r="D24" s="23">
        <v>91</v>
      </c>
      <c r="E24" s="8"/>
      <c r="F24" s="9"/>
      <c r="G24" s="8"/>
      <c r="H24" s="7"/>
    </row>
    <row r="25" spans="1:8" s="6" customFormat="1" ht="12.75">
      <c r="A25" s="8" t="s">
        <v>9</v>
      </c>
      <c r="B25" s="44">
        <v>5849</v>
      </c>
      <c r="C25" s="8"/>
      <c r="D25" s="23">
        <v>2744</v>
      </c>
      <c r="E25" s="8"/>
      <c r="F25" s="9"/>
      <c r="G25" s="8"/>
      <c r="H25" s="7"/>
    </row>
    <row r="26" spans="1:8" s="6" customFormat="1" ht="12.75">
      <c r="A26" s="8"/>
      <c r="B26" s="72">
        <f>SUM(B21:B25)</f>
        <v>131538</v>
      </c>
      <c r="C26" s="8"/>
      <c r="D26" s="21">
        <f>SUM(D21:D25)</f>
        <v>125719</v>
      </c>
      <c r="E26" s="8"/>
      <c r="F26" s="9"/>
      <c r="G26" s="8"/>
      <c r="H26" s="7"/>
    </row>
    <row r="27" spans="1:8" s="6" customFormat="1" ht="12.75">
      <c r="A27" s="24" t="s">
        <v>72</v>
      </c>
      <c r="B27" s="44"/>
      <c r="C27" s="8"/>
      <c r="D27" s="23"/>
      <c r="E27" s="8"/>
      <c r="F27" s="9"/>
      <c r="G27" s="8"/>
      <c r="H27" s="7"/>
    </row>
    <row r="28" spans="1:8" s="6" customFormat="1" ht="12.75">
      <c r="A28" s="8" t="s">
        <v>10</v>
      </c>
      <c r="B28" s="44">
        <f>8160-352</f>
        <v>7808</v>
      </c>
      <c r="C28" s="8"/>
      <c r="D28" s="23">
        <v>10040</v>
      </c>
      <c r="E28" s="8"/>
      <c r="F28" s="9"/>
      <c r="G28" s="8"/>
      <c r="H28" s="7"/>
    </row>
    <row r="29" spans="1:8" s="6" customFormat="1" ht="12.75">
      <c r="A29" s="8" t="s">
        <v>69</v>
      </c>
      <c r="B29" s="44">
        <f>82718+352</f>
        <v>83070</v>
      </c>
      <c r="C29" s="8"/>
      <c r="D29" s="23">
        <v>80876</v>
      </c>
      <c r="E29" s="8"/>
      <c r="F29" s="9"/>
      <c r="G29" s="8"/>
      <c r="H29" s="7"/>
    </row>
    <row r="30" spans="1:8" s="6" customFormat="1" ht="12.75">
      <c r="A30" s="8" t="s">
        <v>70</v>
      </c>
      <c r="B30" s="44">
        <v>1776</v>
      </c>
      <c r="C30" s="8"/>
      <c r="D30" s="23">
        <v>1540</v>
      </c>
      <c r="E30" s="8"/>
      <c r="F30" s="9"/>
      <c r="G30" s="8"/>
      <c r="H30" s="7"/>
    </row>
    <row r="31" spans="1:8" s="6" customFormat="1" ht="12.75">
      <c r="A31" s="8"/>
      <c r="B31" s="72">
        <f>SUM(B28:B30)</f>
        <v>92654</v>
      </c>
      <c r="C31" s="8"/>
      <c r="D31" s="21">
        <f>SUM(D28:D30)</f>
        <v>92456</v>
      </c>
      <c r="E31" s="8"/>
      <c r="F31" s="9"/>
      <c r="G31" s="8"/>
      <c r="H31" s="7"/>
    </row>
    <row r="32" spans="2:8" s="6" customFormat="1" ht="12.75">
      <c r="B32" s="27"/>
      <c r="D32" s="7"/>
      <c r="F32" s="7"/>
      <c r="H32" s="7"/>
    </row>
    <row r="33" spans="1:8" s="6" customFormat="1" ht="12.75">
      <c r="A33" s="12" t="s">
        <v>191</v>
      </c>
      <c r="B33" s="27">
        <f>+B26-B31</f>
        <v>38884</v>
      </c>
      <c r="D33" s="6">
        <f>+D26-D31</f>
        <v>33263</v>
      </c>
      <c r="F33" s="7"/>
      <c r="H33" s="7"/>
    </row>
    <row r="34" spans="2:8" s="6" customFormat="1" ht="12.75">
      <c r="B34" s="27"/>
      <c r="F34" s="7"/>
      <c r="H34" s="7"/>
    </row>
    <row r="35" spans="2:8" s="6" customFormat="1" ht="13.5" thickBot="1">
      <c r="B35" s="19">
        <f>B16+B17+B18+B33</f>
        <v>93798</v>
      </c>
      <c r="D35" s="19">
        <f>D16+D17+D18+D33</f>
        <v>87100</v>
      </c>
      <c r="F35" s="7"/>
      <c r="H35" s="7"/>
    </row>
    <row r="36" spans="2:8" s="6" customFormat="1" ht="13.5" thickTop="1">
      <c r="B36" s="27"/>
      <c r="F36" s="7"/>
      <c r="H36" s="7"/>
    </row>
    <row r="37" spans="1:4" ht="12.75">
      <c r="A37" s="5" t="s">
        <v>63</v>
      </c>
      <c r="B37" s="27">
        <v>61500</v>
      </c>
      <c r="D37" s="20">
        <v>61500</v>
      </c>
    </row>
    <row r="38" spans="1:4" ht="12.75" hidden="1">
      <c r="A38" s="5" t="s">
        <v>66</v>
      </c>
      <c r="B38" s="27"/>
      <c r="D38" s="6"/>
    </row>
    <row r="39" spans="1:4" ht="12.75">
      <c r="A39" s="32" t="s">
        <v>208</v>
      </c>
      <c r="B39" s="27">
        <v>19</v>
      </c>
      <c r="D39" s="6">
        <v>-35</v>
      </c>
    </row>
    <row r="40" spans="1:4" ht="12.75">
      <c r="A40" s="32" t="s">
        <v>192</v>
      </c>
      <c r="B40" s="41">
        <f>Equity!E37</f>
        <v>17443</v>
      </c>
      <c r="D40" s="10">
        <v>13165</v>
      </c>
    </row>
    <row r="41" spans="1:4" ht="12.75">
      <c r="A41" s="32"/>
      <c r="B41" s="73">
        <f>SUM(B37:B40)</f>
        <v>78962</v>
      </c>
      <c r="D41" s="18">
        <f>SUM(D37:D40)</f>
        <v>74630</v>
      </c>
    </row>
    <row r="42" spans="1:4" ht="12.75">
      <c r="A42" s="32" t="s">
        <v>58</v>
      </c>
      <c r="B42" s="41">
        <v>1418</v>
      </c>
      <c r="D42" s="10">
        <v>1255</v>
      </c>
    </row>
    <row r="43" spans="1:4" ht="12.75">
      <c r="A43" s="32" t="s">
        <v>239</v>
      </c>
      <c r="B43" s="46">
        <f>SUM(B41:B42)</f>
        <v>80380</v>
      </c>
      <c r="D43" s="8">
        <f>SUM(D41:D42)</f>
        <v>75885</v>
      </c>
    </row>
    <row r="44" spans="1:4" ht="12.75">
      <c r="A44" s="32" t="s">
        <v>64</v>
      </c>
      <c r="B44" s="46">
        <v>1300</v>
      </c>
      <c r="D44" s="8">
        <v>1139</v>
      </c>
    </row>
    <row r="45" spans="1:4" ht="12.75">
      <c r="A45" s="32" t="s">
        <v>65</v>
      </c>
      <c r="B45" s="46">
        <v>12118</v>
      </c>
      <c r="D45" s="8">
        <v>10076</v>
      </c>
    </row>
    <row r="46" spans="1:8" ht="13.5" thickBot="1">
      <c r="A46" s="32"/>
      <c r="B46" s="47">
        <f>SUM(B43:B45)</f>
        <v>93798</v>
      </c>
      <c r="D46" s="19">
        <f>SUM(D43:D45)</f>
        <v>87100</v>
      </c>
      <c r="F46" s="13">
        <f>B46-B35</f>
        <v>0</v>
      </c>
      <c r="H46" s="13">
        <f>D46-D35</f>
        <v>0</v>
      </c>
    </row>
    <row r="47" spans="6:8" ht="13.5" thickTop="1">
      <c r="F47" s="13"/>
      <c r="H47" s="14"/>
    </row>
    <row r="48" spans="1:9" ht="12.75">
      <c r="A48" s="27" t="s">
        <v>252</v>
      </c>
      <c r="B48" s="74"/>
      <c r="F48" s="15"/>
      <c r="H48" s="16"/>
      <c r="I48" s="17"/>
    </row>
  </sheetData>
  <printOptions/>
  <pageMargins left="1.5" right="0.5" top="0.42" bottom="0.47" header="0.18" footer="0.25"/>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60"/>
  <sheetViews>
    <sheetView zoomScaleSheetLayoutView="100" workbookViewId="0" topLeftCell="A44">
      <selection activeCell="B58" sqref="B58"/>
    </sheetView>
  </sheetViews>
  <sheetFormatPr defaultColWidth="9.140625" defaultRowHeight="12.75"/>
  <cols>
    <col min="1" max="1" width="31.28125" style="29" customWidth="1"/>
    <col min="2" max="2" width="10.421875" style="27" customWidth="1"/>
    <col min="3" max="4" width="11.421875" style="27" customWidth="1"/>
    <col min="5" max="5" width="15.421875" style="27" customWidth="1"/>
    <col min="6" max="6" width="11.421875" style="27" customWidth="1"/>
    <col min="7" max="7" width="9.421875" style="27" customWidth="1"/>
    <col min="8" max="16384" width="9.140625" style="29" customWidth="1"/>
  </cols>
  <sheetData>
    <row r="2" ht="12.75">
      <c r="A2" s="39" t="str">
        <f>'IS'!A2</f>
        <v>BOON KOON GROUP BERHAD</v>
      </c>
    </row>
    <row r="3" ht="12.75">
      <c r="A3" s="39" t="str">
        <f>'IS'!A3</f>
        <v>Company No. 553434-U</v>
      </c>
    </row>
    <row r="5" ht="12.75">
      <c r="A5" s="32" t="s">
        <v>11</v>
      </c>
    </row>
    <row r="6" ht="12.75">
      <c r="A6" s="32" t="str">
        <f>'IS'!A6</f>
        <v>FOR THE FIRST QUARTER ENDED 31 MARCH 2006</v>
      </c>
    </row>
    <row r="7" ht="12.75">
      <c r="A7" s="32" t="s">
        <v>73</v>
      </c>
    </row>
    <row r="8" ht="12.75">
      <c r="A8" s="32"/>
    </row>
    <row r="9" spans="1:5" ht="12.75">
      <c r="A9" s="32"/>
      <c r="C9" s="99" t="s">
        <v>246</v>
      </c>
      <c r="D9" s="100"/>
      <c r="E9" s="92" t="s">
        <v>247</v>
      </c>
    </row>
    <row r="10" spans="1:6" ht="12.75">
      <c r="A10" s="32"/>
      <c r="D10" s="35" t="s">
        <v>210</v>
      </c>
      <c r="F10" s="35"/>
    </row>
    <row r="11" spans="4:6" ht="12.75">
      <c r="D11" s="35" t="s">
        <v>211</v>
      </c>
      <c r="F11" s="35"/>
    </row>
    <row r="12" spans="2:8" ht="12.75">
      <c r="B12" s="35" t="s">
        <v>12</v>
      </c>
      <c r="C12" s="35" t="s">
        <v>12</v>
      </c>
      <c r="D12" s="35" t="s">
        <v>212</v>
      </c>
      <c r="E12" s="35" t="s">
        <v>165</v>
      </c>
      <c r="F12" s="35" t="s">
        <v>242</v>
      </c>
      <c r="H12" s="30"/>
    </row>
    <row r="13" spans="2:8" ht="12.75">
      <c r="B13" s="35" t="s">
        <v>13</v>
      </c>
      <c r="C13" s="35" t="s">
        <v>82</v>
      </c>
      <c r="D13" s="35" t="s">
        <v>213</v>
      </c>
      <c r="E13" s="35" t="s">
        <v>241</v>
      </c>
      <c r="F13" s="35" t="s">
        <v>243</v>
      </c>
      <c r="G13" s="35" t="s">
        <v>14</v>
      </c>
      <c r="H13" s="30"/>
    </row>
    <row r="14" spans="2:8" ht="12.75">
      <c r="B14" s="35" t="s">
        <v>3</v>
      </c>
      <c r="C14" s="35" t="s">
        <v>3</v>
      </c>
      <c r="D14" s="35" t="s">
        <v>3</v>
      </c>
      <c r="E14" s="35" t="s">
        <v>3</v>
      </c>
      <c r="F14" s="35" t="s">
        <v>3</v>
      </c>
      <c r="G14" s="35" t="s">
        <v>3</v>
      </c>
      <c r="H14" s="30"/>
    </row>
    <row r="15" spans="2:8" ht="12.75">
      <c r="B15" s="35"/>
      <c r="C15" s="35"/>
      <c r="E15" s="35"/>
      <c r="F15" s="35"/>
      <c r="G15" s="35"/>
      <c r="H15" s="30"/>
    </row>
    <row r="16" spans="1:2" ht="12.75">
      <c r="A16" s="48"/>
      <c r="B16" s="35"/>
    </row>
    <row r="17" ht="12.75">
      <c r="A17" s="29" t="s">
        <v>193</v>
      </c>
    </row>
    <row r="18" ht="12.75">
      <c r="A18" s="56" t="s">
        <v>224</v>
      </c>
    </row>
    <row r="20" spans="1:7" ht="12.75">
      <c r="A20" s="29" t="s">
        <v>225</v>
      </c>
      <c r="B20" s="49">
        <f>'BS'!D37</f>
        <v>61500</v>
      </c>
      <c r="C20" s="27">
        <v>0</v>
      </c>
      <c r="D20" s="27">
        <v>-35</v>
      </c>
      <c r="E20" s="27">
        <f>'BS'!D40</f>
        <v>13165</v>
      </c>
      <c r="F20" s="27">
        <v>1255</v>
      </c>
      <c r="G20" s="27">
        <f>SUM(B20:F20)</f>
        <v>75885</v>
      </c>
    </row>
    <row r="21" ht="12.75">
      <c r="B21" s="49"/>
    </row>
    <row r="22" spans="1:7" ht="12.75">
      <c r="A22" s="29" t="s">
        <v>209</v>
      </c>
      <c r="B22" s="49">
        <v>0</v>
      </c>
      <c r="C22" s="27">
        <v>0</v>
      </c>
      <c r="D22" s="27">
        <v>54</v>
      </c>
      <c r="E22" s="27">
        <v>0</v>
      </c>
      <c r="F22" s="27">
        <v>0</v>
      </c>
      <c r="G22" s="27">
        <f>SUM(B22:F22)</f>
        <v>54</v>
      </c>
    </row>
    <row r="24" spans="1:7" ht="12.75" hidden="1">
      <c r="A24" s="29" t="s">
        <v>175</v>
      </c>
      <c r="G24" s="27">
        <f>SUM(B24:E24)</f>
        <v>0</v>
      </c>
    </row>
    <row r="25" ht="12.75" hidden="1"/>
    <row r="26" spans="1:7" ht="12.75" hidden="1">
      <c r="A26" s="29" t="s">
        <v>162</v>
      </c>
      <c r="G26" s="27">
        <f>SUM(B26:E26)</f>
        <v>0</v>
      </c>
    </row>
    <row r="27" spans="1:7" ht="12.75" hidden="1">
      <c r="A27" s="29" t="s">
        <v>163</v>
      </c>
      <c r="G27" s="27">
        <f>SUM(B27:E27)</f>
        <v>0</v>
      </c>
    </row>
    <row r="28" ht="12.75" hidden="1"/>
    <row r="29" spans="1:7" ht="12.75" hidden="1">
      <c r="A29" s="29" t="s">
        <v>163</v>
      </c>
      <c r="G29" s="27">
        <f>SUM(B29:E29)</f>
        <v>0</v>
      </c>
    </row>
    <row r="30" ht="12.75" hidden="1"/>
    <row r="31" spans="1:7" ht="12.75" hidden="1">
      <c r="A31" s="29" t="s">
        <v>164</v>
      </c>
      <c r="G31" s="27">
        <f>SUM(B31:E31)</f>
        <v>0</v>
      </c>
    </row>
    <row r="32" ht="12.75" hidden="1"/>
    <row r="33" spans="1:7" ht="12.75" hidden="1">
      <c r="A33" s="29" t="s">
        <v>186</v>
      </c>
      <c r="G33" s="27">
        <f>SUM(B33:E33)</f>
        <v>0</v>
      </c>
    </row>
    <row r="34" spans="2:7" ht="12.75" hidden="1">
      <c r="B34" s="46"/>
      <c r="C34" s="46"/>
      <c r="D34" s="46"/>
      <c r="E34" s="46"/>
      <c r="F34" s="46"/>
      <c r="G34" s="46"/>
    </row>
    <row r="35" spans="1:7" ht="12.75">
      <c r="A35" s="29" t="s">
        <v>161</v>
      </c>
      <c r="B35" s="46">
        <v>0</v>
      </c>
      <c r="C35" s="46">
        <v>0</v>
      </c>
      <c r="D35" s="46">
        <v>0</v>
      </c>
      <c r="E35" s="46">
        <f>'IS'!B38-'IS'!B43</f>
        <v>4278</v>
      </c>
      <c r="F35" s="46">
        <f>'IS'!B43</f>
        <v>163</v>
      </c>
      <c r="G35" s="27">
        <f>SUM(B35:F35)</f>
        <v>4441</v>
      </c>
    </row>
    <row r="36" ht="13.5" customHeight="1"/>
    <row r="37" spans="1:7" ht="13.5" thickBot="1">
      <c r="A37" s="29" t="s">
        <v>234</v>
      </c>
      <c r="B37" s="47">
        <f aca="true" t="shared" si="0" ref="B37:G37">SUM(B20:B36)</f>
        <v>61500</v>
      </c>
      <c r="C37" s="47">
        <f t="shared" si="0"/>
        <v>0</v>
      </c>
      <c r="D37" s="47">
        <f t="shared" si="0"/>
        <v>19</v>
      </c>
      <c r="E37" s="47">
        <f t="shared" si="0"/>
        <v>17443</v>
      </c>
      <c r="F37" s="47">
        <f t="shared" si="0"/>
        <v>1418</v>
      </c>
      <c r="G37" s="47">
        <f t="shared" si="0"/>
        <v>80380</v>
      </c>
    </row>
    <row r="38" ht="13.5" thickTop="1"/>
    <row r="40" ht="12.75">
      <c r="A40" s="29" t="s">
        <v>193</v>
      </c>
    </row>
    <row r="41" ht="12.75">
      <c r="A41" s="93" t="s">
        <v>250</v>
      </c>
    </row>
    <row r="42" ht="12.75">
      <c r="A42" s="56" t="s">
        <v>194</v>
      </c>
    </row>
    <row r="44" spans="1:7" ht="12.75">
      <c r="A44" s="1" t="s">
        <v>196</v>
      </c>
      <c r="B44" s="20">
        <v>40000</v>
      </c>
      <c r="C44" s="6">
        <v>7290</v>
      </c>
      <c r="D44" s="6">
        <v>0</v>
      </c>
      <c r="E44" s="6">
        <v>15662</v>
      </c>
      <c r="F44" s="6">
        <v>0</v>
      </c>
      <c r="G44" s="6">
        <f>SUM(B44:F44)</f>
        <v>62952</v>
      </c>
    </row>
    <row r="45" spans="1:7" ht="12.75">
      <c r="A45" s="1"/>
      <c r="B45" s="6"/>
      <c r="C45" s="6"/>
      <c r="D45" s="6"/>
      <c r="E45" s="6"/>
      <c r="F45" s="6"/>
      <c r="G45" s="6"/>
    </row>
    <row r="46" spans="1:7" ht="12.75">
      <c r="A46" s="1" t="s">
        <v>244</v>
      </c>
      <c r="B46" s="8">
        <v>0</v>
      </c>
      <c r="C46" s="8">
        <v>0</v>
      </c>
      <c r="D46" s="8">
        <v>0</v>
      </c>
      <c r="E46" s="8">
        <v>0</v>
      </c>
      <c r="F46" s="8">
        <v>490</v>
      </c>
      <c r="G46" s="8">
        <f>SUM(B46:F46)</f>
        <v>490</v>
      </c>
    </row>
    <row r="47" spans="1:7" ht="12.75">
      <c r="A47" s="1"/>
      <c r="B47" s="8"/>
      <c r="C47" s="8"/>
      <c r="D47" s="8"/>
      <c r="E47" s="8"/>
      <c r="F47" s="8"/>
      <c r="G47" s="8"/>
    </row>
    <row r="48" spans="1:7" ht="12.75">
      <c r="A48" s="29" t="s">
        <v>209</v>
      </c>
      <c r="B48" s="49">
        <v>0</v>
      </c>
      <c r="C48" s="27">
        <v>0</v>
      </c>
      <c r="D48" s="27">
        <v>-46</v>
      </c>
      <c r="E48" s="27">
        <v>0</v>
      </c>
      <c r="F48" s="27">
        <v>0</v>
      </c>
      <c r="G48" s="27">
        <f>SUM(B48:F48)</f>
        <v>-46</v>
      </c>
    </row>
    <row r="49" spans="1:7" ht="12.75">
      <c r="A49" s="1"/>
      <c r="B49" s="6"/>
      <c r="C49" s="6"/>
      <c r="D49" s="6"/>
      <c r="E49" s="6"/>
      <c r="F49" s="6"/>
      <c r="G49" s="6"/>
    </row>
    <row r="50" spans="1:7" ht="12.75">
      <c r="A50" s="1" t="s">
        <v>161</v>
      </c>
      <c r="B50" s="8">
        <v>0</v>
      </c>
      <c r="C50" s="8">
        <v>0</v>
      </c>
      <c r="D50" s="8">
        <v>0</v>
      </c>
      <c r="E50" s="8">
        <f>2934</f>
        <v>2934</v>
      </c>
      <c r="F50" s="8">
        <v>2</v>
      </c>
      <c r="G50" s="8">
        <f>SUM(B50:F50)</f>
        <v>2936</v>
      </c>
    </row>
    <row r="51" spans="1:7" ht="12.75">
      <c r="A51" s="1"/>
      <c r="B51" s="6"/>
      <c r="C51" s="6"/>
      <c r="D51" s="6"/>
      <c r="E51" s="6"/>
      <c r="F51" s="6"/>
      <c r="G51" s="6"/>
    </row>
    <row r="52" spans="1:7" ht="13.5" thickBot="1">
      <c r="A52" s="66" t="s">
        <v>195</v>
      </c>
      <c r="B52" s="19">
        <f aca="true" t="shared" si="1" ref="B52:G52">SUM(B44:B51)</f>
        <v>40000</v>
      </c>
      <c r="C52" s="19">
        <f t="shared" si="1"/>
        <v>7290</v>
      </c>
      <c r="D52" s="19">
        <f t="shared" si="1"/>
        <v>-46</v>
      </c>
      <c r="E52" s="19">
        <f t="shared" si="1"/>
        <v>18596</v>
      </c>
      <c r="F52" s="19">
        <f t="shared" si="1"/>
        <v>492</v>
      </c>
      <c r="G52" s="19">
        <f t="shared" si="1"/>
        <v>66332</v>
      </c>
    </row>
    <row r="53" spans="2:7" ht="13.5" thickTop="1">
      <c r="B53" s="46"/>
      <c r="C53" s="46"/>
      <c r="D53" s="46"/>
      <c r="E53" s="46"/>
      <c r="F53" s="46"/>
      <c r="G53" s="46"/>
    </row>
    <row r="56" ht="12.75">
      <c r="A56" s="27" t="s">
        <v>252</v>
      </c>
    </row>
    <row r="57" ht="12.75">
      <c r="A57" s="27"/>
    </row>
    <row r="58" ht="12.75">
      <c r="A58" s="27" t="s">
        <v>226</v>
      </c>
    </row>
    <row r="59" ht="12.75">
      <c r="A59" s="27"/>
    </row>
    <row r="60" ht="12.75">
      <c r="H60" s="50"/>
    </row>
  </sheetData>
  <mergeCells count="1">
    <mergeCell ref="C9:D9"/>
  </mergeCells>
  <printOptions horizontalCentered="1"/>
  <pageMargins left="1.5" right="0.25" top="0.45" bottom="0.5" header="0.17" footer="0.5"/>
  <pageSetup fitToHeight="1" fitToWidth="1" horizontalDpi="600" verticalDpi="600" orientation="portrait"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59"/>
  <sheetViews>
    <sheetView zoomScaleSheetLayoutView="100" workbookViewId="0" topLeftCell="A43">
      <selection activeCell="C49" sqref="C49"/>
    </sheetView>
  </sheetViews>
  <sheetFormatPr defaultColWidth="9.140625" defaultRowHeight="12.75"/>
  <cols>
    <col min="1" max="1" width="42.00390625" style="29" customWidth="1"/>
    <col min="2" max="2" width="3.421875" style="29" customWidth="1"/>
    <col min="3" max="3" width="13.57421875" style="27" customWidth="1"/>
    <col min="4" max="4" width="1.7109375" style="29" customWidth="1"/>
    <col min="5" max="5" width="12.8515625" style="29" customWidth="1"/>
    <col min="6" max="16384" width="9.140625" style="29" customWidth="1"/>
  </cols>
  <sheetData>
    <row r="2" ht="12.75">
      <c r="A2" s="39" t="str">
        <f>'IS'!A2</f>
        <v>BOON KOON GROUP BERHAD</v>
      </c>
    </row>
    <row r="3" ht="12.75">
      <c r="A3" s="39" t="str">
        <f>'IS'!A3</f>
        <v>Company No. 553434-U</v>
      </c>
    </row>
    <row r="5" ht="12.75">
      <c r="A5" s="32" t="s">
        <v>15</v>
      </c>
    </row>
    <row r="6" ht="12.75">
      <c r="A6" s="32" t="str">
        <f>'IS'!A6</f>
        <v>FOR THE FIRST QUARTER ENDED 31 MARCH 2006</v>
      </c>
    </row>
    <row r="7" spans="1:3" ht="12.75">
      <c r="A7" s="32" t="s">
        <v>1</v>
      </c>
      <c r="C7" s="29"/>
    </row>
    <row r="8" spans="1:5" ht="12.75">
      <c r="A8" s="32"/>
      <c r="C8" s="30"/>
      <c r="E8" s="30"/>
    </row>
    <row r="9" spans="3:5" ht="12.75">
      <c r="C9" s="30" t="s">
        <v>146</v>
      </c>
      <c r="E9" s="30" t="s">
        <v>146</v>
      </c>
    </row>
    <row r="10" spans="3:5" ht="12.75">
      <c r="C10" s="30" t="s">
        <v>79</v>
      </c>
      <c r="E10" s="30" t="s">
        <v>80</v>
      </c>
    </row>
    <row r="11" spans="3:5" ht="12.75">
      <c r="C11" s="30" t="s">
        <v>2</v>
      </c>
      <c r="E11" s="30" t="s">
        <v>2</v>
      </c>
    </row>
    <row r="12" spans="3:5" ht="12.75">
      <c r="C12" s="30" t="s">
        <v>223</v>
      </c>
      <c r="E12" s="30" t="s">
        <v>235</v>
      </c>
    </row>
    <row r="13" spans="3:5" ht="12.75">
      <c r="C13" s="30" t="s">
        <v>3</v>
      </c>
      <c r="E13" s="30" t="s">
        <v>3</v>
      </c>
    </row>
    <row r="14" spans="1:5" ht="12.75">
      <c r="A14" s="32" t="s">
        <v>84</v>
      </c>
      <c r="E14" s="27"/>
    </row>
    <row r="15" spans="1:5" ht="12.75">
      <c r="A15" s="29" t="s">
        <v>16</v>
      </c>
      <c r="C15" s="27">
        <f>'IS'!F33</f>
        <v>5859</v>
      </c>
      <c r="E15" s="27">
        <f>'IS'!H33</f>
        <v>4051</v>
      </c>
    </row>
    <row r="16" spans="1:5" ht="12.75">
      <c r="A16" s="29" t="s">
        <v>85</v>
      </c>
      <c r="E16" s="27"/>
    </row>
    <row r="17" spans="1:5" ht="12.75">
      <c r="A17" s="29" t="s">
        <v>86</v>
      </c>
      <c r="C17" s="27">
        <v>699</v>
      </c>
      <c r="E17" s="27">
        <v>495</v>
      </c>
    </row>
    <row r="18" spans="1:5" ht="12.75">
      <c r="A18" s="29" t="s">
        <v>87</v>
      </c>
      <c r="C18" s="41">
        <v>705</v>
      </c>
      <c r="D18" s="43"/>
      <c r="E18" s="41">
        <v>250</v>
      </c>
    </row>
    <row r="19" spans="1:5" ht="12.75">
      <c r="A19" s="29" t="s">
        <v>171</v>
      </c>
      <c r="C19" s="27">
        <f>SUM(C15:C18)</f>
        <v>7263</v>
      </c>
      <c r="E19" s="27">
        <f>SUM(E15:E18)</f>
        <v>4796</v>
      </c>
    </row>
    <row r="20" spans="1:5" ht="12.75">
      <c r="A20" s="29" t="s">
        <v>68</v>
      </c>
      <c r="C20" s="27">
        <v>890</v>
      </c>
      <c r="E20" s="27">
        <v>-6946</v>
      </c>
    </row>
    <row r="21" spans="1:5" ht="12.75">
      <c r="A21" s="29" t="s">
        <v>8</v>
      </c>
      <c r="C21" s="27">
        <v>-3542</v>
      </c>
      <c r="E21" s="27">
        <v>-10140</v>
      </c>
    </row>
    <row r="22" spans="1:5" ht="12.75">
      <c r="A22" s="29" t="s">
        <v>10</v>
      </c>
      <c r="C22" s="41">
        <v>-1822</v>
      </c>
      <c r="E22" s="41">
        <v>2119</v>
      </c>
    </row>
    <row r="23" spans="1:5" ht="12.75">
      <c r="A23" s="29" t="s">
        <v>117</v>
      </c>
      <c r="C23" s="27">
        <f>SUM(C19:C22)</f>
        <v>2789</v>
      </c>
      <c r="E23" s="27">
        <f>SUM(E19:E22)</f>
        <v>-10171</v>
      </c>
    </row>
    <row r="24" spans="1:5" ht="12.75">
      <c r="A24" s="29" t="s">
        <v>88</v>
      </c>
      <c r="C24" s="27">
        <v>-862</v>
      </c>
      <c r="E24" s="27">
        <v>-256</v>
      </c>
    </row>
    <row r="25" spans="1:5" ht="12.75">
      <c r="A25" s="29" t="s">
        <v>237</v>
      </c>
      <c r="C25" s="41">
        <v>-1096</v>
      </c>
      <c r="E25" s="41">
        <v>-667</v>
      </c>
    </row>
    <row r="26" spans="1:5" ht="12.75">
      <c r="A26" s="29" t="s">
        <v>170</v>
      </c>
      <c r="C26" s="27">
        <f>SUM(C23:C25)</f>
        <v>831</v>
      </c>
      <c r="E26" s="27">
        <f>SUM(E23:E25)</f>
        <v>-11094</v>
      </c>
    </row>
    <row r="28" spans="1:5" ht="11.25" customHeight="1">
      <c r="A28" s="32" t="s">
        <v>89</v>
      </c>
      <c r="C28" s="41"/>
      <c r="E28" s="41"/>
    </row>
    <row r="29" spans="1:7" ht="12.75" hidden="1">
      <c r="A29" s="29" t="s">
        <v>177</v>
      </c>
      <c r="C29" s="44">
        <v>0</v>
      </c>
      <c r="D29" s="43"/>
      <c r="E29" s="44">
        <v>0</v>
      </c>
      <c r="G29" s="31"/>
    </row>
    <row r="30" spans="1:5" ht="12.75">
      <c r="A30" s="29" t="s">
        <v>167</v>
      </c>
      <c r="C30" s="44">
        <f>173</f>
        <v>173</v>
      </c>
      <c r="D30" s="43"/>
      <c r="E30" s="44">
        <v>6</v>
      </c>
    </row>
    <row r="31" spans="1:5" ht="12.75">
      <c r="A31" s="29" t="s">
        <v>187</v>
      </c>
      <c r="C31" s="44">
        <v>0</v>
      </c>
      <c r="D31" s="43"/>
      <c r="E31" s="44">
        <v>226</v>
      </c>
    </row>
    <row r="32" spans="1:5" ht="12.75">
      <c r="A32" s="29" t="s">
        <v>53</v>
      </c>
      <c r="C32" s="45">
        <v>-1351</v>
      </c>
      <c r="D32" s="43"/>
      <c r="E32" s="45">
        <v>-3168</v>
      </c>
    </row>
    <row r="33" spans="1:5" ht="12.75">
      <c r="A33" s="29" t="s">
        <v>188</v>
      </c>
      <c r="C33" s="46">
        <f>SUM(C29:C32)</f>
        <v>-1178</v>
      </c>
      <c r="D33" s="43"/>
      <c r="E33" s="46">
        <f>SUM(E29:E32)</f>
        <v>-2936</v>
      </c>
    </row>
    <row r="34" ht="12.75">
      <c r="E34" s="27"/>
    </row>
    <row r="35" spans="1:5" ht="12.75">
      <c r="A35" s="32" t="s">
        <v>90</v>
      </c>
      <c r="C35" s="41"/>
      <c r="E35" s="41"/>
    </row>
    <row r="36" spans="1:5" ht="12.75" hidden="1">
      <c r="A36" s="29" t="s">
        <v>178</v>
      </c>
      <c r="C36" s="42">
        <v>0</v>
      </c>
      <c r="E36" s="42">
        <v>0</v>
      </c>
    </row>
    <row r="37" spans="1:5" ht="12.75" hidden="1">
      <c r="A37" s="29" t="s">
        <v>164</v>
      </c>
      <c r="C37" s="44">
        <v>0</v>
      </c>
      <c r="E37" s="44">
        <v>0</v>
      </c>
    </row>
    <row r="38" spans="1:5" ht="25.5" customHeight="1">
      <c r="A38" s="55" t="s">
        <v>206</v>
      </c>
      <c r="C38" s="44">
        <v>0</v>
      </c>
      <c r="E38" s="44">
        <v>490</v>
      </c>
    </row>
    <row r="39" spans="1:5" ht="12.75">
      <c r="A39" s="29" t="s">
        <v>168</v>
      </c>
      <c r="C39" s="44">
        <f>1982+2770</f>
        <v>4752</v>
      </c>
      <c r="E39" s="44">
        <v>11589</v>
      </c>
    </row>
    <row r="40" spans="1:5" ht="12.75">
      <c r="A40" s="29" t="s">
        <v>169</v>
      </c>
      <c r="C40" s="45">
        <f>-124-446</f>
        <v>-570</v>
      </c>
      <c r="E40" s="45">
        <v>-199</v>
      </c>
    </row>
    <row r="41" spans="1:5" ht="12.75">
      <c r="A41" s="29" t="s">
        <v>91</v>
      </c>
      <c r="C41" s="46">
        <f>SUM(C36:C40)</f>
        <v>4182</v>
      </c>
      <c r="E41" s="46">
        <f>SUM(E36:E40)</f>
        <v>11880</v>
      </c>
    </row>
    <row r="42" ht="12.75">
      <c r="E42" s="27"/>
    </row>
    <row r="43" spans="1:5" ht="12.75">
      <c r="A43" s="86" t="s">
        <v>214</v>
      </c>
      <c r="C43" s="41">
        <v>26</v>
      </c>
      <c r="E43" s="41">
        <v>-46</v>
      </c>
    </row>
    <row r="44" ht="12.75">
      <c r="E44" s="27"/>
    </row>
    <row r="45" spans="1:5" ht="12.75">
      <c r="A45" s="29" t="s">
        <v>189</v>
      </c>
      <c r="C45" s="27">
        <f>C26+C33+C41+C43</f>
        <v>3861</v>
      </c>
      <c r="E45" s="27">
        <f>E26+E33+E41+E43</f>
        <v>-2196</v>
      </c>
    </row>
    <row r="46" spans="1:5" ht="12.75">
      <c r="A46" s="29" t="s">
        <v>92</v>
      </c>
      <c r="C46" s="49">
        <v>-978</v>
      </c>
      <c r="E46" s="49">
        <v>8387</v>
      </c>
    </row>
    <row r="47" spans="1:5" ht="13.5" thickBot="1">
      <c r="A47" s="29" t="s">
        <v>93</v>
      </c>
      <c r="C47" s="47">
        <f>SUM(C45:C46)</f>
        <v>2883</v>
      </c>
      <c r="E47" s="47">
        <f>SUM(E45:E46)</f>
        <v>6191</v>
      </c>
    </row>
    <row r="48" ht="13.5" thickTop="1"/>
    <row r="51" ht="13.5" customHeight="1">
      <c r="A51" s="27" t="s">
        <v>149</v>
      </c>
    </row>
    <row r="52" ht="13.5" customHeight="1">
      <c r="A52" s="27"/>
    </row>
    <row r="53" ht="13.5" customHeight="1">
      <c r="A53" s="27"/>
    </row>
    <row r="54" ht="13.5" customHeight="1">
      <c r="A54" s="27"/>
    </row>
    <row r="55" spans="3:8" ht="12.75">
      <c r="C55" s="29"/>
      <c r="D55" s="30"/>
      <c r="F55" s="30"/>
      <c r="H55" s="30"/>
    </row>
    <row r="56" spans="3:8" ht="12.75">
      <c r="C56" s="29"/>
      <c r="D56" s="30"/>
      <c r="F56" s="30"/>
      <c r="H56" s="30"/>
    </row>
    <row r="57" spans="3:8" ht="12.75">
      <c r="C57" s="29"/>
      <c r="D57" s="30"/>
      <c r="F57" s="30"/>
      <c r="H57" s="30"/>
    </row>
    <row r="58" spans="3:8" ht="12.75">
      <c r="C58" s="29"/>
      <c r="D58" s="30"/>
      <c r="F58" s="30"/>
      <c r="H58" s="30"/>
    </row>
    <row r="59" spans="3:8" ht="12.75">
      <c r="C59" s="29"/>
      <c r="D59" s="30"/>
      <c r="F59" s="30"/>
      <c r="H59" s="30"/>
    </row>
    <row r="61" ht="6" customHeight="1"/>
  </sheetData>
  <printOptions/>
  <pageMargins left="1.5" right="0.5" top="0.5" bottom="0.5" header="0.25" footer="0.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R415"/>
  <sheetViews>
    <sheetView tabSelected="1" zoomScaleSheetLayoutView="100" workbookViewId="0" topLeftCell="A186">
      <selection activeCell="E197" sqref="E197"/>
    </sheetView>
  </sheetViews>
  <sheetFormatPr defaultColWidth="9.140625" defaultRowHeight="12.75"/>
  <cols>
    <col min="1" max="1" width="4.57421875" style="26" customWidth="1"/>
    <col min="2" max="2" width="11.57421875" style="1" customWidth="1"/>
    <col min="3" max="3" width="14.7109375" style="1" customWidth="1"/>
    <col min="4" max="4" width="9.28125" style="1" bestFit="1" customWidth="1"/>
    <col min="5" max="5" width="12.8515625" style="1" customWidth="1"/>
    <col min="6" max="6" width="12.7109375" style="1" customWidth="1"/>
    <col min="7" max="7" width="12.421875" style="1" customWidth="1"/>
    <col min="8" max="8" width="11.140625" style="1" customWidth="1"/>
    <col min="9" max="9" width="11.140625" style="1" bestFit="1" customWidth="1"/>
    <col min="10" max="10" width="9.28125" style="1" bestFit="1" customWidth="1"/>
    <col min="11" max="16384" width="9.140625" style="1" customWidth="1"/>
  </cols>
  <sheetData>
    <row r="1" spans="1:9" ht="12.75" customHeight="1">
      <c r="A1" s="37"/>
      <c r="B1" s="29"/>
      <c r="C1" s="29"/>
      <c r="D1" s="29"/>
      <c r="E1" s="29"/>
      <c r="F1" s="29"/>
      <c r="G1" s="29"/>
      <c r="H1" s="29"/>
      <c r="I1" s="29"/>
    </row>
    <row r="2" spans="1:9" ht="12.75">
      <c r="A2" s="39" t="str">
        <f>'IS'!A2</f>
        <v>BOON KOON GROUP BERHAD</v>
      </c>
      <c r="B2" s="29"/>
      <c r="C2" s="29"/>
      <c r="D2" s="29"/>
      <c r="E2" s="29"/>
      <c r="F2" s="29"/>
      <c r="G2" s="29"/>
      <c r="H2" s="29"/>
      <c r="I2" s="29"/>
    </row>
    <row r="3" spans="1:9" ht="12.75">
      <c r="A3" s="39" t="str">
        <f>'IS'!A3</f>
        <v>Company No. 553434-U</v>
      </c>
      <c r="B3" s="29"/>
      <c r="C3" s="29"/>
      <c r="D3" s="29"/>
      <c r="E3" s="29"/>
      <c r="F3" s="29"/>
      <c r="G3" s="29"/>
      <c r="H3" s="29"/>
      <c r="I3" s="29"/>
    </row>
    <row r="4" spans="1:9" ht="12.75">
      <c r="A4" s="87"/>
      <c r="B4" s="29"/>
      <c r="C4" s="29"/>
      <c r="D4" s="29"/>
      <c r="E4" s="29"/>
      <c r="F4" s="29"/>
      <c r="G4" s="29"/>
      <c r="H4" s="29"/>
      <c r="I4" s="29"/>
    </row>
    <row r="5" spans="1:9" ht="12.75">
      <c r="A5" s="37" t="s">
        <v>52</v>
      </c>
      <c r="B5" s="29"/>
      <c r="C5" s="29"/>
      <c r="D5" s="29"/>
      <c r="E5" s="29"/>
      <c r="F5" s="29"/>
      <c r="G5" s="29"/>
      <c r="H5" s="29"/>
      <c r="I5" s="29"/>
    </row>
    <row r="6" spans="1:9" ht="12.75">
      <c r="A6" s="37"/>
      <c r="B6" s="29"/>
      <c r="C6" s="29"/>
      <c r="D6" s="29"/>
      <c r="E6" s="29"/>
      <c r="F6" s="29"/>
      <c r="G6" s="29"/>
      <c r="H6" s="29"/>
      <c r="I6" s="29"/>
    </row>
    <row r="7" spans="1:9" ht="12.75">
      <c r="A7" s="37"/>
      <c r="B7" s="29"/>
      <c r="C7" s="29"/>
      <c r="D7" s="29"/>
      <c r="E7" s="29"/>
      <c r="F7" s="29"/>
      <c r="G7" s="29"/>
      <c r="H7" s="29"/>
      <c r="I7" s="29"/>
    </row>
    <row r="8" spans="1:9" ht="12.75">
      <c r="A8" s="38" t="s">
        <v>17</v>
      </c>
      <c r="B8" s="32" t="s">
        <v>31</v>
      </c>
      <c r="C8" s="29"/>
      <c r="D8" s="29"/>
      <c r="E8" s="29"/>
      <c r="F8" s="29"/>
      <c r="G8" s="29"/>
      <c r="H8" s="29"/>
      <c r="I8" s="29"/>
    </row>
    <row r="9" spans="1:9" ht="4.5" customHeight="1">
      <c r="A9" s="37"/>
      <c r="B9" s="29"/>
      <c r="C9" s="29"/>
      <c r="D9" s="29"/>
      <c r="E9" s="29"/>
      <c r="F9" s="29"/>
      <c r="G9" s="29"/>
      <c r="H9" s="29"/>
      <c r="I9" s="29"/>
    </row>
    <row r="10" spans="1:9" ht="12.75">
      <c r="A10" s="37"/>
      <c r="B10" s="29"/>
      <c r="C10" s="29"/>
      <c r="D10" s="29"/>
      <c r="E10" s="29"/>
      <c r="F10" s="29"/>
      <c r="G10" s="29"/>
      <c r="H10" s="29"/>
      <c r="I10" s="29"/>
    </row>
    <row r="11" spans="1:9" ht="12.75">
      <c r="A11" s="37"/>
      <c r="B11" s="29"/>
      <c r="C11" s="29"/>
      <c r="D11" s="29"/>
      <c r="E11" s="29"/>
      <c r="F11" s="29"/>
      <c r="G11" s="29"/>
      <c r="H11" s="29"/>
      <c r="I11" s="29"/>
    </row>
    <row r="12" spans="1:9" ht="12.75">
      <c r="A12" s="37"/>
      <c r="B12" s="29"/>
      <c r="C12" s="29"/>
      <c r="D12" s="29"/>
      <c r="E12" s="29"/>
      <c r="F12" s="29"/>
      <c r="G12" s="29"/>
      <c r="H12" s="29"/>
      <c r="I12" s="29"/>
    </row>
    <row r="13" spans="1:11" ht="12.75">
      <c r="A13" s="37"/>
      <c r="B13" s="29"/>
      <c r="C13" s="29"/>
      <c r="D13" s="29"/>
      <c r="E13" s="29"/>
      <c r="F13" s="29"/>
      <c r="G13" s="29"/>
      <c r="H13" s="29"/>
      <c r="I13" s="29"/>
      <c r="K13" s="25"/>
    </row>
    <row r="14" spans="1:9" ht="12.75">
      <c r="A14" s="37"/>
      <c r="B14" s="29"/>
      <c r="C14" s="29"/>
      <c r="D14" s="29"/>
      <c r="E14" s="29"/>
      <c r="F14" s="29"/>
      <c r="G14" s="29"/>
      <c r="H14" s="29"/>
      <c r="I14" s="29"/>
    </row>
    <row r="15" spans="1:9" ht="12.75">
      <c r="A15" s="37"/>
      <c r="B15" s="29"/>
      <c r="C15" s="29"/>
      <c r="D15" s="29"/>
      <c r="E15" s="29"/>
      <c r="F15" s="29"/>
      <c r="G15" s="29"/>
      <c r="H15" s="29"/>
      <c r="I15" s="29"/>
    </row>
    <row r="16" spans="1:9" ht="12.75">
      <c r="A16" s="37"/>
      <c r="B16" s="29"/>
      <c r="C16" s="29"/>
      <c r="D16" s="29"/>
      <c r="E16" s="29"/>
      <c r="F16" s="29"/>
      <c r="G16" s="29"/>
      <c r="H16" s="29"/>
      <c r="I16" s="29"/>
    </row>
    <row r="17" spans="1:9" ht="12.75">
      <c r="A17" s="37"/>
      <c r="B17" s="29"/>
      <c r="C17" s="29"/>
      <c r="D17" s="29"/>
      <c r="E17" s="29"/>
      <c r="F17" s="29"/>
      <c r="G17" s="29"/>
      <c r="H17" s="29"/>
      <c r="I17" s="29"/>
    </row>
    <row r="18" spans="1:9" ht="12.75">
      <c r="A18" s="37"/>
      <c r="B18" s="29"/>
      <c r="C18" s="29"/>
      <c r="D18" s="29"/>
      <c r="E18" s="29"/>
      <c r="F18" s="29"/>
      <c r="G18" s="29"/>
      <c r="H18" s="29"/>
      <c r="I18" s="29"/>
    </row>
    <row r="19" spans="1:9" ht="12.75">
      <c r="A19" s="37"/>
      <c r="B19" s="29"/>
      <c r="C19" s="29"/>
      <c r="D19" s="29"/>
      <c r="E19" s="29"/>
      <c r="F19" s="29"/>
      <c r="G19" s="29"/>
      <c r="H19" s="29"/>
      <c r="I19" s="29"/>
    </row>
    <row r="20" spans="1:9" ht="12.75">
      <c r="A20" s="37"/>
      <c r="B20" s="29"/>
      <c r="C20" s="29"/>
      <c r="D20" s="29"/>
      <c r="E20" s="29"/>
      <c r="F20" s="29"/>
      <c r="G20" s="29"/>
      <c r="H20" s="29"/>
      <c r="I20" s="29"/>
    </row>
    <row r="21" spans="1:9" ht="12.75">
      <c r="A21" s="37"/>
      <c r="B21" s="29"/>
      <c r="C21" s="29"/>
      <c r="D21" s="29"/>
      <c r="E21" s="29"/>
      <c r="F21" s="29"/>
      <c r="G21" s="29"/>
      <c r="H21" s="29"/>
      <c r="I21" s="29"/>
    </row>
    <row r="22" spans="1:9" ht="12.75">
      <c r="A22" s="37"/>
      <c r="B22" s="29"/>
      <c r="C22" s="29"/>
      <c r="D22" s="29"/>
      <c r="E22" s="29"/>
      <c r="F22" s="29"/>
      <c r="G22" s="29"/>
      <c r="H22" s="29"/>
      <c r="I22" s="29"/>
    </row>
    <row r="23" spans="1:9" ht="12.75">
      <c r="A23" s="37"/>
      <c r="B23" s="29"/>
      <c r="C23" s="29"/>
      <c r="D23" s="29"/>
      <c r="E23" s="29"/>
      <c r="F23" s="29"/>
      <c r="G23" s="29"/>
      <c r="H23" s="29"/>
      <c r="I23" s="29"/>
    </row>
    <row r="24" spans="1:9" ht="12.75">
      <c r="A24" s="37"/>
      <c r="B24" s="29"/>
      <c r="C24" s="29"/>
      <c r="D24" s="29"/>
      <c r="E24" s="29"/>
      <c r="F24" s="29"/>
      <c r="G24" s="29"/>
      <c r="H24" s="29"/>
      <c r="I24" s="29"/>
    </row>
    <row r="25" spans="1:9" ht="12.75">
      <c r="A25" s="37"/>
      <c r="B25" s="29"/>
      <c r="C25" s="29"/>
      <c r="D25" s="29"/>
      <c r="E25" s="29"/>
      <c r="F25" s="29"/>
      <c r="G25" s="29"/>
      <c r="H25" s="29"/>
      <c r="I25" s="29"/>
    </row>
    <row r="26" spans="1:9" ht="12.75">
      <c r="A26" s="37"/>
      <c r="B26" s="29"/>
      <c r="C26" s="29"/>
      <c r="D26" s="29"/>
      <c r="E26" s="29"/>
      <c r="F26" s="29"/>
      <c r="G26" s="29"/>
      <c r="H26" s="29"/>
      <c r="I26" s="29"/>
    </row>
    <row r="27" spans="1:9" ht="12.75">
      <c r="A27" s="37"/>
      <c r="B27" s="29"/>
      <c r="C27" s="29"/>
      <c r="D27" s="29"/>
      <c r="E27" s="29"/>
      <c r="F27" s="29"/>
      <c r="G27" s="29"/>
      <c r="H27" s="29"/>
      <c r="I27" s="29"/>
    </row>
    <row r="28" spans="1:9" ht="12.75">
      <c r="A28" s="37"/>
      <c r="B28" s="29"/>
      <c r="C28" s="29"/>
      <c r="D28" s="29"/>
      <c r="E28" s="29"/>
      <c r="F28" s="29"/>
      <c r="G28" s="29"/>
      <c r="H28" s="29"/>
      <c r="I28" s="29"/>
    </row>
    <row r="29" spans="1:9" ht="12.75">
      <c r="A29" s="37"/>
      <c r="B29" s="29"/>
      <c r="C29" s="29"/>
      <c r="D29" s="29"/>
      <c r="E29" s="29"/>
      <c r="F29" s="29"/>
      <c r="G29" s="29"/>
      <c r="H29" s="29"/>
      <c r="I29" s="29"/>
    </row>
    <row r="30" spans="1:9" ht="12.75">
      <c r="A30" s="37"/>
      <c r="B30" s="29"/>
      <c r="C30" s="29"/>
      <c r="D30" s="29"/>
      <c r="E30" s="29"/>
      <c r="F30" s="29"/>
      <c r="G30" s="29"/>
      <c r="H30" s="29"/>
      <c r="I30" s="29"/>
    </row>
    <row r="31" spans="1:9" ht="12.75">
      <c r="A31" s="37"/>
      <c r="B31" s="29"/>
      <c r="C31" s="29"/>
      <c r="D31" s="29"/>
      <c r="E31" s="29"/>
      <c r="F31" s="29"/>
      <c r="G31" s="29"/>
      <c r="H31" s="29"/>
      <c r="I31" s="29"/>
    </row>
    <row r="32" spans="1:9" ht="12.75">
      <c r="A32" s="37"/>
      <c r="B32" s="29"/>
      <c r="C32" s="29"/>
      <c r="D32" s="29"/>
      <c r="E32" s="29"/>
      <c r="F32" s="29"/>
      <c r="G32" s="29"/>
      <c r="H32" s="29"/>
      <c r="I32" s="29"/>
    </row>
    <row r="33" spans="1:9" ht="12.75">
      <c r="A33" s="37"/>
      <c r="B33" s="29"/>
      <c r="C33" s="29"/>
      <c r="D33" s="29"/>
      <c r="E33" s="29"/>
      <c r="F33" s="29"/>
      <c r="G33" s="29"/>
      <c r="H33" s="29"/>
      <c r="I33" s="29"/>
    </row>
    <row r="34" spans="1:9" ht="12.75">
      <c r="A34" s="37"/>
      <c r="B34" s="29"/>
      <c r="C34" s="29"/>
      <c r="D34" s="29"/>
      <c r="E34" s="29"/>
      <c r="F34" s="29"/>
      <c r="G34" s="29"/>
      <c r="H34" s="29"/>
      <c r="I34" s="29"/>
    </row>
    <row r="35" spans="1:9" ht="12.75">
      <c r="A35" s="37"/>
      <c r="B35" s="29"/>
      <c r="C35" s="29"/>
      <c r="D35" s="29"/>
      <c r="E35" s="29"/>
      <c r="F35" s="29"/>
      <c r="G35" s="29"/>
      <c r="H35" s="29"/>
      <c r="I35" s="29"/>
    </row>
    <row r="36" spans="1:9" ht="12.75">
      <c r="A36" s="37"/>
      <c r="B36" s="29"/>
      <c r="C36" s="29"/>
      <c r="D36" s="29"/>
      <c r="E36" s="29"/>
      <c r="F36" s="29"/>
      <c r="G36" s="29"/>
      <c r="H36" s="29"/>
      <c r="I36" s="29"/>
    </row>
    <row r="37" spans="1:9" ht="12.75">
      <c r="A37" s="37"/>
      <c r="B37" s="29"/>
      <c r="C37" s="29"/>
      <c r="D37" s="29"/>
      <c r="E37" s="29"/>
      <c r="F37" s="29"/>
      <c r="G37" s="29"/>
      <c r="H37" s="29"/>
      <c r="I37" s="29"/>
    </row>
    <row r="38" spans="1:9" ht="12.75">
      <c r="A38" s="37"/>
      <c r="B38" s="29"/>
      <c r="C38" s="29"/>
      <c r="D38" s="29"/>
      <c r="E38" s="29"/>
      <c r="F38" s="29"/>
      <c r="G38" s="29"/>
      <c r="H38" s="29"/>
      <c r="I38" s="29"/>
    </row>
    <row r="39" spans="1:9" ht="12.75">
      <c r="A39" s="37"/>
      <c r="B39" s="29"/>
      <c r="C39" s="29"/>
      <c r="D39" s="29"/>
      <c r="E39" s="29"/>
      <c r="F39" s="29"/>
      <c r="G39" s="29"/>
      <c r="H39" s="29"/>
      <c r="I39" s="29"/>
    </row>
    <row r="40" spans="1:9" ht="12.75">
      <c r="A40" s="37"/>
      <c r="B40" s="29"/>
      <c r="C40" s="29"/>
      <c r="D40" s="29"/>
      <c r="E40" s="29"/>
      <c r="F40" s="29"/>
      <c r="G40" s="29"/>
      <c r="H40" s="29"/>
      <c r="I40" s="29"/>
    </row>
    <row r="41" spans="1:9" ht="12.75">
      <c r="A41" s="37"/>
      <c r="B41" s="29"/>
      <c r="C41" s="29"/>
      <c r="D41" s="29"/>
      <c r="E41" s="29"/>
      <c r="F41" s="29"/>
      <c r="G41" s="29"/>
      <c r="H41" s="29"/>
      <c r="I41" s="29"/>
    </row>
    <row r="42" spans="1:9" ht="12.75">
      <c r="A42" s="37"/>
      <c r="B42" s="29"/>
      <c r="C42" s="29"/>
      <c r="D42" s="29"/>
      <c r="E42" s="29"/>
      <c r="F42" s="29"/>
      <c r="G42" s="29"/>
      <c r="H42" s="29"/>
      <c r="I42" s="29"/>
    </row>
    <row r="43" spans="1:9" ht="12.75">
      <c r="A43" s="37"/>
      <c r="B43" s="29"/>
      <c r="C43" s="29"/>
      <c r="D43" s="29"/>
      <c r="E43" s="29"/>
      <c r="F43" s="29"/>
      <c r="G43" s="29"/>
      <c r="H43" s="29"/>
      <c r="I43" s="29"/>
    </row>
    <row r="44" spans="1:9" ht="12.75">
      <c r="A44" s="37"/>
      <c r="B44" s="29"/>
      <c r="C44" s="29"/>
      <c r="D44" s="29"/>
      <c r="E44" s="29"/>
      <c r="F44" s="29"/>
      <c r="G44" s="29"/>
      <c r="H44" s="29"/>
      <c r="I44" s="29"/>
    </row>
    <row r="45" spans="1:9" ht="12.75">
      <c r="A45" s="37"/>
      <c r="B45" s="29"/>
      <c r="C45" s="29"/>
      <c r="D45" s="29"/>
      <c r="E45" s="29"/>
      <c r="F45" s="29"/>
      <c r="G45" s="29"/>
      <c r="H45" s="29"/>
      <c r="I45" s="29"/>
    </row>
    <row r="46" spans="1:9" ht="12.75">
      <c r="A46" s="37"/>
      <c r="B46" s="29"/>
      <c r="C46" s="29"/>
      <c r="D46" s="29"/>
      <c r="E46" s="29"/>
      <c r="F46" s="29"/>
      <c r="G46" s="29"/>
      <c r="H46" s="29"/>
      <c r="I46" s="29"/>
    </row>
    <row r="47" spans="1:9" ht="12.75">
      <c r="A47" s="37"/>
      <c r="B47" s="29"/>
      <c r="C47" s="29"/>
      <c r="D47" s="29"/>
      <c r="E47" s="29"/>
      <c r="F47" s="29"/>
      <c r="G47" s="29"/>
      <c r="H47" s="29"/>
      <c r="I47" s="29"/>
    </row>
    <row r="48" spans="1:9" ht="12.75">
      <c r="A48" s="37"/>
      <c r="B48" s="29"/>
      <c r="C48" s="29"/>
      <c r="D48" s="29"/>
      <c r="E48" s="29"/>
      <c r="F48" s="29"/>
      <c r="G48" s="29"/>
      <c r="H48" s="29"/>
      <c r="I48" s="29"/>
    </row>
    <row r="49" spans="1:9" ht="12.75">
      <c r="A49" s="37"/>
      <c r="B49" s="29"/>
      <c r="C49" s="29"/>
      <c r="D49" s="29"/>
      <c r="E49" s="29"/>
      <c r="F49" s="29"/>
      <c r="G49" s="29"/>
      <c r="H49" s="29"/>
      <c r="I49" s="29"/>
    </row>
    <row r="50" spans="1:9" ht="12.75">
      <c r="A50" s="37"/>
      <c r="B50" s="29"/>
      <c r="C50" s="29"/>
      <c r="D50" s="29"/>
      <c r="E50" s="29"/>
      <c r="F50" s="29"/>
      <c r="G50" s="29"/>
      <c r="H50" s="29"/>
      <c r="I50" s="29"/>
    </row>
    <row r="51" spans="1:9" ht="12.75">
      <c r="A51" s="37"/>
      <c r="B51" s="29"/>
      <c r="C51" s="29"/>
      <c r="D51" s="29"/>
      <c r="E51" s="29"/>
      <c r="F51" s="29"/>
      <c r="G51" s="29"/>
      <c r="H51" s="29"/>
      <c r="I51" s="29"/>
    </row>
    <row r="52" spans="1:9" ht="12.75">
      <c r="A52" s="37"/>
      <c r="B52" s="29"/>
      <c r="C52" s="29"/>
      <c r="D52" s="29"/>
      <c r="E52" s="29"/>
      <c r="F52" s="29"/>
      <c r="G52" s="29"/>
      <c r="H52" s="29"/>
      <c r="I52" s="29"/>
    </row>
    <row r="53" spans="1:9" s="95" customFormat="1" ht="12.75">
      <c r="A53" s="37"/>
      <c r="B53" s="29"/>
      <c r="C53" s="29"/>
      <c r="D53" s="29"/>
      <c r="E53" s="29"/>
      <c r="F53" s="29"/>
      <c r="G53" s="29"/>
      <c r="H53" s="29"/>
      <c r="I53" s="29"/>
    </row>
    <row r="54" spans="1:9" s="95" customFormat="1" ht="12.75">
      <c r="A54" s="37"/>
      <c r="B54" s="29"/>
      <c r="C54" s="29"/>
      <c r="D54" s="29"/>
      <c r="E54" s="29"/>
      <c r="F54" s="29"/>
      <c r="G54" s="29"/>
      <c r="H54" s="29"/>
      <c r="I54" s="29"/>
    </row>
    <row r="55" spans="1:9" ht="12.75">
      <c r="A55" s="37"/>
      <c r="B55" s="29"/>
      <c r="C55" s="29"/>
      <c r="D55" s="29"/>
      <c r="E55" s="29"/>
      <c r="F55" s="29"/>
      <c r="G55" s="29"/>
      <c r="H55" s="29"/>
      <c r="I55" s="29"/>
    </row>
    <row r="56" spans="1:9" ht="12.75">
      <c r="A56" s="37"/>
      <c r="B56" s="29"/>
      <c r="C56" s="29"/>
      <c r="D56" s="29"/>
      <c r="E56" s="29"/>
      <c r="F56" s="29"/>
      <c r="G56" s="29"/>
      <c r="H56" s="29"/>
      <c r="I56" s="29"/>
    </row>
    <row r="57" spans="1:9" ht="12.75">
      <c r="A57" s="38" t="s">
        <v>18</v>
      </c>
      <c r="B57" s="32" t="s">
        <v>32</v>
      </c>
      <c r="C57" s="29"/>
      <c r="D57" s="29"/>
      <c r="E57" s="29"/>
      <c r="F57" s="29"/>
      <c r="G57" s="29"/>
      <c r="H57" s="29"/>
      <c r="I57" s="29"/>
    </row>
    <row r="58" spans="1:9" ht="12.75">
      <c r="A58" s="37"/>
      <c r="B58" s="29"/>
      <c r="C58" s="29"/>
      <c r="D58" s="29"/>
      <c r="E58" s="29"/>
      <c r="F58" s="29"/>
      <c r="G58" s="29"/>
      <c r="H58" s="29"/>
      <c r="I58" s="29"/>
    </row>
    <row r="59" spans="1:9" ht="12.75">
      <c r="A59" s="37"/>
      <c r="B59" s="29"/>
      <c r="C59" s="29"/>
      <c r="D59" s="29"/>
      <c r="E59" s="29"/>
      <c r="F59" s="29"/>
      <c r="G59" s="29"/>
      <c r="H59" s="29"/>
      <c r="I59" s="29"/>
    </row>
    <row r="60" spans="1:9" ht="12.75">
      <c r="A60" s="37"/>
      <c r="B60" s="29"/>
      <c r="C60" s="29"/>
      <c r="D60" s="29"/>
      <c r="E60" s="29"/>
      <c r="F60" s="29"/>
      <c r="G60" s="29"/>
      <c r="H60" s="29"/>
      <c r="I60" s="29"/>
    </row>
    <row r="61" spans="1:9" ht="12.75">
      <c r="A61" s="37"/>
      <c r="B61" s="29"/>
      <c r="C61" s="29"/>
      <c r="D61" s="29"/>
      <c r="E61" s="29"/>
      <c r="F61" s="29"/>
      <c r="G61" s="29"/>
      <c r="H61" s="29"/>
      <c r="I61" s="29"/>
    </row>
    <row r="62" spans="1:9" ht="12.75">
      <c r="A62" s="38" t="s">
        <v>19</v>
      </c>
      <c r="B62" s="32" t="s">
        <v>33</v>
      </c>
      <c r="C62" s="29"/>
      <c r="D62" s="29"/>
      <c r="E62" s="29"/>
      <c r="F62" s="29"/>
      <c r="G62" s="29"/>
      <c r="H62" s="29"/>
      <c r="I62" s="29"/>
    </row>
    <row r="63" spans="1:9" ht="12.75">
      <c r="A63" s="38"/>
      <c r="B63" s="32"/>
      <c r="C63" s="29"/>
      <c r="D63" s="29"/>
      <c r="E63" s="29"/>
      <c r="F63" s="29"/>
      <c r="G63" s="29"/>
      <c r="H63" s="29"/>
      <c r="I63" s="29"/>
    </row>
    <row r="64" spans="1:9" ht="12.75">
      <c r="A64" s="38"/>
      <c r="B64" s="29" t="s">
        <v>127</v>
      </c>
      <c r="C64" s="29"/>
      <c r="D64" s="29"/>
      <c r="E64" s="29"/>
      <c r="F64" s="29"/>
      <c r="G64" s="29"/>
      <c r="H64" s="29"/>
      <c r="I64" s="29"/>
    </row>
    <row r="65" spans="1:9" ht="12.75">
      <c r="A65" s="37"/>
      <c r="B65" s="29"/>
      <c r="C65" s="29"/>
      <c r="D65" s="29"/>
      <c r="E65" s="29"/>
      <c r="F65" s="29"/>
      <c r="G65" s="29"/>
      <c r="H65" s="29"/>
      <c r="I65" s="29"/>
    </row>
    <row r="66" spans="1:2" s="29" customFormat="1" ht="12.75">
      <c r="A66" s="38" t="s">
        <v>20</v>
      </c>
      <c r="B66" s="32" t="s">
        <v>94</v>
      </c>
    </row>
    <row r="67" s="29" customFormat="1" ht="12.75">
      <c r="A67" s="37"/>
    </row>
    <row r="68" spans="1:2" s="29" customFormat="1" ht="12.75">
      <c r="A68" s="37"/>
      <c r="B68" s="29" t="s">
        <v>253</v>
      </c>
    </row>
    <row r="69" spans="1:9" ht="12.75">
      <c r="A69" s="37"/>
      <c r="B69" s="29"/>
      <c r="C69" s="29"/>
      <c r="D69" s="29"/>
      <c r="E69" s="29"/>
      <c r="F69" s="29"/>
      <c r="G69" s="29"/>
      <c r="H69" s="29"/>
      <c r="I69" s="29"/>
    </row>
    <row r="70" spans="1:9" ht="12.75">
      <c r="A70" s="38" t="s">
        <v>34</v>
      </c>
      <c r="B70" s="32" t="s">
        <v>95</v>
      </c>
      <c r="C70" s="29"/>
      <c r="D70" s="29"/>
      <c r="E70" s="29"/>
      <c r="F70" s="29"/>
      <c r="G70" s="29"/>
      <c r="H70" s="29"/>
      <c r="I70" s="29"/>
    </row>
    <row r="71" spans="1:9" ht="12.75">
      <c r="A71" s="37"/>
      <c r="B71" s="29"/>
      <c r="C71" s="29"/>
      <c r="D71" s="29"/>
      <c r="E71" s="29"/>
      <c r="F71" s="29"/>
      <c r="G71" s="29"/>
      <c r="H71" s="29"/>
      <c r="I71" s="29"/>
    </row>
    <row r="72" spans="1:9" ht="12.75">
      <c r="A72" s="37"/>
      <c r="B72" s="29" t="s">
        <v>254</v>
      </c>
      <c r="C72" s="29"/>
      <c r="D72" s="29"/>
      <c r="E72" s="29"/>
      <c r="F72" s="29"/>
      <c r="G72" s="29"/>
      <c r="H72" s="29"/>
      <c r="I72" s="29"/>
    </row>
    <row r="73" spans="1:9" ht="12.75">
      <c r="A73" s="37"/>
      <c r="B73" s="29"/>
      <c r="C73" s="29"/>
      <c r="D73" s="29"/>
      <c r="E73" s="29"/>
      <c r="F73" s="29"/>
      <c r="G73" s="29"/>
      <c r="H73" s="29"/>
      <c r="I73" s="29"/>
    </row>
    <row r="74" spans="1:9" ht="12.75">
      <c r="A74" s="38" t="s">
        <v>35</v>
      </c>
      <c r="B74" s="32" t="s">
        <v>96</v>
      </c>
      <c r="C74" s="29"/>
      <c r="D74" s="29"/>
      <c r="E74" s="29"/>
      <c r="F74" s="29"/>
      <c r="G74" s="29"/>
      <c r="H74" s="29"/>
      <c r="I74" s="29"/>
    </row>
    <row r="75" spans="1:9" ht="12.75">
      <c r="A75" s="37"/>
      <c r="B75" s="29"/>
      <c r="C75" s="29"/>
      <c r="D75" s="29"/>
      <c r="E75" s="29"/>
      <c r="F75" s="29"/>
      <c r="G75" s="29"/>
      <c r="H75" s="29"/>
      <c r="I75" s="29"/>
    </row>
    <row r="76" spans="1:9" ht="12.75">
      <c r="A76" s="37"/>
      <c r="B76" s="29"/>
      <c r="C76" s="29"/>
      <c r="D76" s="29"/>
      <c r="E76" s="29"/>
      <c r="F76" s="29"/>
      <c r="G76" s="29"/>
      <c r="H76" s="29"/>
      <c r="I76" s="29"/>
    </row>
    <row r="77" spans="1:9" ht="12.75" hidden="1">
      <c r="A77" s="37"/>
      <c r="B77" s="29"/>
      <c r="C77" s="29"/>
      <c r="D77" s="29"/>
      <c r="E77" s="29"/>
      <c r="F77" s="29"/>
      <c r="G77" s="29"/>
      <c r="H77" s="30" t="s">
        <v>153</v>
      </c>
      <c r="I77" s="29"/>
    </row>
    <row r="78" spans="1:9" ht="12.75" hidden="1">
      <c r="A78" s="37"/>
      <c r="B78" s="29"/>
      <c r="C78" s="29"/>
      <c r="D78" s="29"/>
      <c r="E78" s="29"/>
      <c r="F78" s="29"/>
      <c r="G78" s="29"/>
      <c r="H78" s="30" t="s">
        <v>154</v>
      </c>
      <c r="I78" s="29"/>
    </row>
    <row r="79" spans="1:9" ht="12.75" hidden="1">
      <c r="A79" s="37"/>
      <c r="B79" s="30" t="s">
        <v>98</v>
      </c>
      <c r="C79" s="30"/>
      <c r="D79" s="29"/>
      <c r="E79" s="29"/>
      <c r="F79" s="29"/>
      <c r="G79" s="29"/>
      <c r="H79" s="30" t="s">
        <v>197</v>
      </c>
      <c r="I79" s="29"/>
    </row>
    <row r="80" spans="1:9" ht="12.75" hidden="1">
      <c r="A80" s="37"/>
      <c r="B80" s="30" t="s">
        <v>99</v>
      </c>
      <c r="C80" s="29"/>
      <c r="D80" s="30" t="s">
        <v>97</v>
      </c>
      <c r="E80" s="29"/>
      <c r="F80" s="29"/>
      <c r="G80" s="29"/>
      <c r="H80" s="30" t="s">
        <v>155</v>
      </c>
      <c r="I80" s="29"/>
    </row>
    <row r="81" spans="1:9" ht="12.75" hidden="1">
      <c r="A81" s="37"/>
      <c r="B81" s="29"/>
      <c r="C81" s="29"/>
      <c r="D81" s="29"/>
      <c r="E81" s="29"/>
      <c r="F81" s="29"/>
      <c r="G81" s="29"/>
      <c r="H81" s="29"/>
      <c r="I81" s="29"/>
    </row>
    <row r="82" spans="1:9" ht="12.75" hidden="1">
      <c r="A82" s="37"/>
      <c r="B82" s="30"/>
      <c r="C82" s="29"/>
      <c r="D82" s="29"/>
      <c r="E82" s="29"/>
      <c r="F82" s="29"/>
      <c r="G82" s="29"/>
      <c r="H82" s="34"/>
      <c r="I82" s="29"/>
    </row>
    <row r="83" spans="1:9" ht="12.75" hidden="1">
      <c r="A83" s="37"/>
      <c r="B83" s="30"/>
      <c r="C83" s="29"/>
      <c r="D83" s="29"/>
      <c r="E83" s="29"/>
      <c r="F83" s="29"/>
      <c r="G83" s="29"/>
      <c r="H83" s="34"/>
      <c r="I83" s="29"/>
    </row>
    <row r="84" spans="1:9" ht="12.75" hidden="1">
      <c r="A84" s="37"/>
      <c r="B84" s="30"/>
      <c r="C84" s="29"/>
      <c r="D84" s="29"/>
      <c r="E84" s="29"/>
      <c r="F84" s="29"/>
      <c r="G84" s="29"/>
      <c r="H84" s="29"/>
      <c r="I84" s="29"/>
    </row>
    <row r="85" spans="1:9" ht="12.75" hidden="1">
      <c r="A85" s="37"/>
      <c r="B85" s="30"/>
      <c r="C85" s="29"/>
      <c r="D85" s="29"/>
      <c r="E85" s="29"/>
      <c r="F85" s="29"/>
      <c r="G85" s="29"/>
      <c r="H85" s="36"/>
      <c r="I85" s="29"/>
    </row>
    <row r="86" spans="1:9" ht="12.75" hidden="1">
      <c r="A86" s="37"/>
      <c r="B86" s="30"/>
      <c r="C86" s="29"/>
      <c r="D86" s="29"/>
      <c r="E86" s="29"/>
      <c r="F86" s="29"/>
      <c r="G86" s="29"/>
      <c r="H86" s="34"/>
      <c r="I86" s="29"/>
    </row>
    <row r="87" spans="1:9" ht="13.5" hidden="1" thickBot="1">
      <c r="A87" s="37"/>
      <c r="B87" s="30"/>
      <c r="C87" s="29"/>
      <c r="D87" s="29"/>
      <c r="E87" s="29"/>
      <c r="F87" s="29"/>
      <c r="G87" s="29"/>
      <c r="H87" s="28">
        <f>SUM(H82:H85)</f>
        <v>0</v>
      </c>
      <c r="I87" s="29"/>
    </row>
    <row r="88" spans="1:9" ht="12.75">
      <c r="A88" s="37"/>
      <c r="B88" s="30"/>
      <c r="C88" s="29"/>
      <c r="D88" s="29"/>
      <c r="E88" s="29"/>
      <c r="F88" s="29"/>
      <c r="G88" s="29"/>
      <c r="H88" s="34"/>
      <c r="I88" s="29"/>
    </row>
    <row r="89" spans="1:9" ht="12.75">
      <c r="A89" s="37"/>
      <c r="B89" s="30"/>
      <c r="C89" s="29"/>
      <c r="D89" s="29"/>
      <c r="E89" s="29"/>
      <c r="F89" s="29"/>
      <c r="G89" s="29"/>
      <c r="H89" s="34"/>
      <c r="I89" s="29"/>
    </row>
    <row r="90" spans="1:9" ht="12.75">
      <c r="A90" s="37"/>
      <c r="B90" s="30"/>
      <c r="C90" s="29"/>
      <c r="D90" s="29"/>
      <c r="E90" s="29"/>
      <c r="F90" s="29"/>
      <c r="G90" s="29"/>
      <c r="H90" s="34"/>
      <c r="I90" s="29"/>
    </row>
    <row r="91" spans="1:9" ht="12.75">
      <c r="A91" s="38" t="s">
        <v>36</v>
      </c>
      <c r="B91" s="32" t="s">
        <v>37</v>
      </c>
      <c r="C91" s="29"/>
      <c r="D91" s="29"/>
      <c r="E91" s="29"/>
      <c r="F91" s="29"/>
      <c r="G91" s="29"/>
      <c r="H91" s="29"/>
      <c r="I91" s="29"/>
    </row>
    <row r="92" spans="1:9" ht="12.75">
      <c r="A92" s="37"/>
      <c r="B92" s="29"/>
      <c r="C92" s="29"/>
      <c r="D92" s="29"/>
      <c r="E92" s="29"/>
      <c r="F92" s="29"/>
      <c r="G92" s="29"/>
      <c r="H92" s="29"/>
      <c r="I92" s="29"/>
    </row>
    <row r="93" spans="1:9" ht="12.75">
      <c r="A93" s="37"/>
      <c r="B93" s="29"/>
      <c r="C93" s="29"/>
      <c r="D93" s="29"/>
      <c r="E93" s="29"/>
      <c r="F93" s="29"/>
      <c r="G93" s="29"/>
      <c r="H93" s="29"/>
      <c r="I93" s="29"/>
    </row>
    <row r="94" spans="1:9" ht="12.75">
      <c r="A94" s="37"/>
      <c r="B94" s="29"/>
      <c r="C94" s="29"/>
      <c r="D94" s="29"/>
      <c r="E94" s="29"/>
      <c r="F94" s="29"/>
      <c r="G94" s="29"/>
      <c r="H94" s="29"/>
      <c r="I94" s="29"/>
    </row>
    <row r="95" spans="1:9" ht="12.75">
      <c r="A95" s="37"/>
      <c r="B95" s="29"/>
      <c r="C95" s="29"/>
      <c r="D95" s="29"/>
      <c r="E95" s="29"/>
      <c r="F95" s="29"/>
      <c r="G95" s="29"/>
      <c r="H95" s="29"/>
      <c r="I95" s="29"/>
    </row>
    <row r="96" spans="1:9" ht="12.75">
      <c r="A96" s="37"/>
      <c r="B96" s="29"/>
      <c r="C96" s="29"/>
      <c r="D96" s="29"/>
      <c r="E96" s="29"/>
      <c r="F96" s="29"/>
      <c r="G96" s="29"/>
      <c r="H96" s="29"/>
      <c r="I96" s="29"/>
    </row>
    <row r="97" spans="1:9" ht="12.75">
      <c r="A97" s="37"/>
      <c r="B97" s="29"/>
      <c r="C97" s="29"/>
      <c r="D97" s="29"/>
      <c r="E97" s="29"/>
      <c r="F97" s="29"/>
      <c r="G97" s="29"/>
      <c r="H97" s="29"/>
      <c r="I97" s="29"/>
    </row>
    <row r="98" spans="1:9" ht="12.75">
      <c r="A98" s="37"/>
      <c r="B98" s="29"/>
      <c r="C98" s="29"/>
      <c r="D98" s="29"/>
      <c r="E98" s="29"/>
      <c r="F98" s="29"/>
      <c r="G98" s="29"/>
      <c r="H98" s="29"/>
      <c r="I98" s="29"/>
    </row>
    <row r="99" spans="1:9" ht="12.75">
      <c r="A99" s="37"/>
      <c r="B99" s="29"/>
      <c r="C99" s="29"/>
      <c r="D99" s="29"/>
      <c r="E99" s="29"/>
      <c r="F99" s="29"/>
      <c r="G99" s="29"/>
      <c r="H99" s="29"/>
      <c r="I99" s="29"/>
    </row>
    <row r="100" spans="1:9" ht="12.75">
      <c r="A100" s="37"/>
      <c r="B100" s="29"/>
      <c r="C100" s="29"/>
      <c r="D100" s="29"/>
      <c r="E100" s="29"/>
      <c r="F100" s="29"/>
      <c r="G100" s="29"/>
      <c r="H100" s="29"/>
      <c r="I100" s="29"/>
    </row>
    <row r="101" spans="1:9" ht="12.75">
      <c r="A101" s="38" t="s">
        <v>38</v>
      </c>
      <c r="B101" s="32" t="s">
        <v>39</v>
      </c>
      <c r="C101" s="29"/>
      <c r="D101" s="29"/>
      <c r="E101" s="29"/>
      <c r="F101" s="29"/>
      <c r="G101" s="29"/>
      <c r="H101" s="29"/>
      <c r="I101" s="29"/>
    </row>
    <row r="102" spans="1:9" ht="12.75">
      <c r="A102" s="38"/>
      <c r="B102" s="32"/>
      <c r="C102" s="29"/>
      <c r="D102" s="29"/>
      <c r="E102" s="29"/>
      <c r="F102" s="29"/>
      <c r="G102" s="29"/>
      <c r="H102" s="29"/>
      <c r="I102" s="29"/>
    </row>
    <row r="103" spans="1:9" ht="12.75">
      <c r="A103" s="37"/>
      <c r="B103" s="29" t="s">
        <v>128</v>
      </c>
      <c r="C103" s="29"/>
      <c r="D103" s="29"/>
      <c r="E103" s="29"/>
      <c r="F103" s="29"/>
      <c r="G103" s="29"/>
      <c r="H103" s="29"/>
      <c r="I103" s="29"/>
    </row>
    <row r="104" spans="1:9" ht="12.75">
      <c r="A104" s="37"/>
      <c r="B104" s="29"/>
      <c r="C104" s="29"/>
      <c r="D104" s="29"/>
      <c r="E104" s="29"/>
      <c r="F104" s="29"/>
      <c r="G104" s="29"/>
      <c r="H104" s="29"/>
      <c r="I104" s="29"/>
    </row>
    <row r="105" spans="1:9" ht="12.75">
      <c r="A105" s="37"/>
      <c r="B105" s="29" t="s">
        <v>203</v>
      </c>
      <c r="C105" s="29"/>
      <c r="D105" s="29"/>
      <c r="E105" s="29"/>
      <c r="F105" s="58"/>
      <c r="G105" s="29"/>
      <c r="H105" s="29"/>
      <c r="I105" s="29"/>
    </row>
    <row r="106" spans="1:9" ht="12.75">
      <c r="A106" s="37"/>
      <c r="B106" s="29"/>
      <c r="C106" s="29"/>
      <c r="D106" s="29"/>
      <c r="E106" s="29"/>
      <c r="F106" s="58"/>
      <c r="G106" s="29"/>
      <c r="H106" s="29"/>
      <c r="I106" s="29"/>
    </row>
    <row r="107" spans="1:9" ht="12.75">
      <c r="A107" s="37"/>
      <c r="B107" s="29" t="s">
        <v>204</v>
      </c>
      <c r="C107" s="29"/>
      <c r="D107" s="29"/>
      <c r="E107" s="29"/>
      <c r="F107" s="58"/>
      <c r="G107" s="29"/>
      <c r="H107" s="29"/>
      <c r="I107" s="29"/>
    </row>
    <row r="108" spans="1:9" ht="12.75">
      <c r="A108" s="37"/>
      <c r="B108" s="29"/>
      <c r="C108" s="29"/>
      <c r="D108" s="29"/>
      <c r="E108" s="29"/>
      <c r="F108" s="58"/>
      <c r="G108" s="29"/>
      <c r="H108" s="29"/>
      <c r="I108" s="29"/>
    </row>
    <row r="109" spans="1:9" ht="12.75">
      <c r="A109" s="37"/>
      <c r="B109" s="29"/>
      <c r="C109" s="29"/>
      <c r="D109" s="29"/>
      <c r="E109" s="29"/>
      <c r="F109" s="58"/>
      <c r="G109" s="29"/>
      <c r="H109" s="29"/>
      <c r="I109" s="29"/>
    </row>
    <row r="110" spans="1:9" ht="12.75">
      <c r="A110" s="37"/>
      <c r="B110" s="29"/>
      <c r="C110" s="29"/>
      <c r="D110" s="29"/>
      <c r="E110" s="29"/>
      <c r="F110" s="58"/>
      <c r="G110" s="29"/>
      <c r="H110" s="29"/>
      <c r="I110" s="29"/>
    </row>
    <row r="111" spans="1:9" ht="12.75">
      <c r="A111" s="37"/>
      <c r="B111" s="29" t="s">
        <v>205</v>
      </c>
      <c r="C111" s="29"/>
      <c r="D111" s="29"/>
      <c r="E111" s="58"/>
      <c r="F111" s="58"/>
      <c r="G111" s="60"/>
      <c r="H111" s="30"/>
      <c r="I111" s="29"/>
    </row>
    <row r="112" spans="1:9" ht="12.75">
      <c r="A112" s="37"/>
      <c r="B112" s="59"/>
      <c r="C112" s="29"/>
      <c r="D112" s="29"/>
      <c r="E112" s="58"/>
      <c r="F112" s="58"/>
      <c r="G112" s="60"/>
      <c r="H112" s="30"/>
      <c r="I112" s="29"/>
    </row>
    <row r="113" spans="1:9" ht="12.75">
      <c r="A113" s="37"/>
      <c r="B113" s="59"/>
      <c r="C113" s="29"/>
      <c r="D113" s="29"/>
      <c r="E113" s="58"/>
      <c r="F113" s="58"/>
      <c r="G113" s="60"/>
      <c r="H113" s="30"/>
      <c r="I113" s="29"/>
    </row>
    <row r="114" spans="1:9" ht="12.75">
      <c r="A114" s="37"/>
      <c r="B114" s="59"/>
      <c r="C114" s="29"/>
      <c r="D114" s="29"/>
      <c r="E114" s="58"/>
      <c r="F114" s="58"/>
      <c r="G114" s="60"/>
      <c r="H114" s="30"/>
      <c r="I114" s="29"/>
    </row>
    <row r="115" spans="1:9" ht="12.75">
      <c r="A115" s="37"/>
      <c r="B115" s="59"/>
      <c r="C115" s="29"/>
      <c r="D115" s="29"/>
      <c r="E115" s="58"/>
      <c r="F115" s="58"/>
      <c r="G115" s="60"/>
      <c r="H115" s="30"/>
      <c r="I115" s="29"/>
    </row>
    <row r="116" spans="1:9" ht="12.75">
      <c r="A116" s="37"/>
      <c r="B116" s="59"/>
      <c r="C116" s="29"/>
      <c r="D116" s="61"/>
      <c r="E116" s="30"/>
      <c r="F116" s="58"/>
      <c r="H116" s="60"/>
      <c r="I116" s="58" t="s">
        <v>198</v>
      </c>
    </row>
    <row r="117" spans="1:9" ht="12.75">
      <c r="A117" s="37"/>
      <c r="B117" s="59"/>
      <c r="C117" s="29"/>
      <c r="D117" s="61"/>
      <c r="E117" s="58" t="s">
        <v>200</v>
      </c>
      <c r="F117" s="58" t="s">
        <v>202</v>
      </c>
      <c r="H117" s="60"/>
      <c r="I117" s="58" t="s">
        <v>138</v>
      </c>
    </row>
    <row r="118" spans="1:9" ht="12.75">
      <c r="A118" s="37"/>
      <c r="B118" s="59"/>
      <c r="C118" s="29"/>
      <c r="D118" s="61"/>
      <c r="E118" s="58" t="s">
        <v>180</v>
      </c>
      <c r="F118" s="58" t="s">
        <v>201</v>
      </c>
      <c r="H118" s="60"/>
      <c r="I118" s="58" t="s">
        <v>139</v>
      </c>
    </row>
    <row r="119" spans="1:9" ht="12.75">
      <c r="A119" s="37"/>
      <c r="B119" s="59"/>
      <c r="C119" s="29"/>
      <c r="D119" s="62"/>
      <c r="E119" s="63" t="s">
        <v>129</v>
      </c>
      <c r="F119" s="63" t="s">
        <v>181</v>
      </c>
      <c r="G119" s="91" t="s">
        <v>232</v>
      </c>
      <c r="H119" s="63" t="s">
        <v>130</v>
      </c>
      <c r="I119" s="63" t="s">
        <v>223</v>
      </c>
    </row>
    <row r="120" spans="1:9" ht="12.75">
      <c r="A120" s="37"/>
      <c r="B120" s="59"/>
      <c r="C120" s="29"/>
      <c r="D120" s="61"/>
      <c r="E120" s="30" t="s">
        <v>3</v>
      </c>
      <c r="F120" s="30" t="s">
        <v>3</v>
      </c>
      <c r="G120" s="30" t="s">
        <v>3</v>
      </c>
      <c r="H120" s="30" t="s">
        <v>3</v>
      </c>
      <c r="I120" s="30" t="s">
        <v>3</v>
      </c>
    </row>
    <row r="121" spans="1:9" ht="12.75">
      <c r="A121" s="37"/>
      <c r="B121" s="59"/>
      <c r="C121" s="29"/>
      <c r="D121" s="64"/>
      <c r="E121" s="59"/>
      <c r="F121" s="59"/>
      <c r="H121" s="65"/>
      <c r="I121" s="65"/>
    </row>
    <row r="122" spans="1:9" ht="12.75">
      <c r="A122" s="37"/>
      <c r="B122" s="59" t="s">
        <v>131</v>
      </c>
      <c r="C122" s="29"/>
      <c r="D122" s="34"/>
      <c r="E122" s="35">
        <v>41926</v>
      </c>
      <c r="F122" s="35">
        <v>200</v>
      </c>
      <c r="G122" s="29"/>
      <c r="H122" s="35"/>
      <c r="I122" s="35">
        <f>SUM(D122:H122)</f>
        <v>42126</v>
      </c>
    </row>
    <row r="123" spans="1:9" ht="12.75">
      <c r="A123" s="37"/>
      <c r="B123" s="59" t="s">
        <v>132</v>
      </c>
      <c r="C123" s="29"/>
      <c r="D123" s="34"/>
      <c r="E123" s="36">
        <v>0</v>
      </c>
      <c r="F123" s="34">
        <v>173</v>
      </c>
      <c r="G123" s="27">
        <v>225</v>
      </c>
      <c r="H123" s="35">
        <v>-398</v>
      </c>
      <c r="I123" s="35">
        <f>SUM(D123:H123)</f>
        <v>0</v>
      </c>
    </row>
    <row r="124" spans="1:9" ht="13.5" thickBot="1">
      <c r="A124" s="37"/>
      <c r="B124" s="59" t="s">
        <v>133</v>
      </c>
      <c r="C124" s="29"/>
      <c r="D124" s="34"/>
      <c r="E124" s="75">
        <f>SUM(E122:E123)</f>
        <v>41926</v>
      </c>
      <c r="F124" s="75">
        <f>SUM(F122:F123)</f>
        <v>373</v>
      </c>
      <c r="G124" s="75">
        <f>SUM(G122:G123)</f>
        <v>225</v>
      </c>
      <c r="H124" s="75">
        <f>SUM(H122:H123)</f>
        <v>-398</v>
      </c>
      <c r="I124" s="75">
        <f>SUM(D124:H124)</f>
        <v>42126</v>
      </c>
    </row>
    <row r="125" spans="1:9" ht="13.5" thickTop="1">
      <c r="A125" s="37"/>
      <c r="B125" s="59"/>
      <c r="C125" s="29"/>
      <c r="D125" s="35"/>
      <c r="E125" s="35"/>
      <c r="F125" s="35"/>
      <c r="G125" s="29"/>
      <c r="H125" s="96"/>
      <c r="I125" s="35"/>
    </row>
    <row r="126" spans="1:9" ht="12.75">
      <c r="A126" s="37"/>
      <c r="B126" s="59"/>
      <c r="C126" s="29"/>
      <c r="D126" s="35"/>
      <c r="E126" s="35"/>
      <c r="F126" s="35"/>
      <c r="G126" s="96"/>
      <c r="H126" s="35"/>
      <c r="I126" s="29"/>
    </row>
    <row r="127" spans="1:9" ht="12.75">
      <c r="A127" s="37"/>
      <c r="B127" s="59" t="s">
        <v>134</v>
      </c>
      <c r="C127" s="29"/>
      <c r="D127" s="35"/>
      <c r="E127" s="35" t="s">
        <v>226</v>
      </c>
      <c r="F127" s="35" t="s">
        <v>226</v>
      </c>
      <c r="G127" s="35" t="s">
        <v>226</v>
      </c>
      <c r="H127" s="34"/>
      <c r="I127" s="27">
        <v>6564</v>
      </c>
    </row>
    <row r="128" spans="1:9" ht="12.75">
      <c r="A128" s="37"/>
      <c r="B128" s="59" t="s">
        <v>135</v>
      </c>
      <c r="C128" s="29"/>
      <c r="D128" s="35"/>
      <c r="E128" s="35"/>
      <c r="F128" s="35"/>
      <c r="G128" s="96"/>
      <c r="H128" s="34"/>
      <c r="I128" s="27">
        <v>-862</v>
      </c>
    </row>
    <row r="129" spans="1:9" ht="12.75">
      <c r="A129" s="37"/>
      <c r="B129" s="59" t="s">
        <v>136</v>
      </c>
      <c r="C129" s="29"/>
      <c r="D129" s="27"/>
      <c r="E129" s="27"/>
      <c r="F129" s="27"/>
      <c r="G129" s="97"/>
      <c r="H129" s="34"/>
      <c r="I129" s="27">
        <v>173</v>
      </c>
    </row>
    <row r="130" spans="1:9" ht="12.75">
      <c r="A130" s="37"/>
      <c r="B130" s="59" t="s">
        <v>233</v>
      </c>
      <c r="C130" s="29"/>
      <c r="D130" s="27"/>
      <c r="E130" s="27"/>
      <c r="F130" s="27"/>
      <c r="G130" s="97"/>
      <c r="H130" s="34"/>
      <c r="I130" s="41">
        <v>-16</v>
      </c>
    </row>
    <row r="131" spans="1:9" ht="12.75">
      <c r="A131" s="37"/>
      <c r="B131" s="59" t="s">
        <v>16</v>
      </c>
      <c r="C131" s="29"/>
      <c r="D131" s="27"/>
      <c r="E131" s="27"/>
      <c r="F131" s="27"/>
      <c r="G131" s="97"/>
      <c r="H131" s="34"/>
      <c r="I131" s="27">
        <f>SUM(I127:I130)</f>
        <v>5859</v>
      </c>
    </row>
    <row r="132" spans="1:9" ht="12.75">
      <c r="A132" s="37"/>
      <c r="B132" s="59" t="s">
        <v>6</v>
      </c>
      <c r="C132" s="29"/>
      <c r="D132" s="27"/>
      <c r="E132" s="27"/>
      <c r="F132" s="27"/>
      <c r="G132" s="97"/>
      <c r="H132" s="34"/>
      <c r="I132" s="41">
        <v>-1418</v>
      </c>
    </row>
    <row r="133" spans="1:9" ht="12.75">
      <c r="A133" s="37"/>
      <c r="B133" s="59" t="s">
        <v>137</v>
      </c>
      <c r="C133" s="29"/>
      <c r="D133" s="27"/>
      <c r="E133" s="27"/>
      <c r="F133" s="27"/>
      <c r="G133" s="97"/>
      <c r="H133" s="34"/>
      <c r="I133" s="27">
        <f>SUM(I131:I132)</f>
        <v>4441</v>
      </c>
    </row>
    <row r="134" spans="1:9" ht="12.75">
      <c r="A134" s="37"/>
      <c r="B134" s="59" t="s">
        <v>58</v>
      </c>
      <c r="C134" s="29"/>
      <c r="D134" s="27"/>
      <c r="E134" s="27"/>
      <c r="F134" s="27"/>
      <c r="G134" s="97"/>
      <c r="H134" s="34"/>
      <c r="I134" s="27">
        <v>-163</v>
      </c>
    </row>
    <row r="135" spans="1:9" ht="13.5" thickBot="1">
      <c r="A135" s="37"/>
      <c r="B135" s="29" t="s">
        <v>161</v>
      </c>
      <c r="C135" s="29"/>
      <c r="D135" s="27"/>
      <c r="E135" s="27"/>
      <c r="F135" s="27"/>
      <c r="G135" s="97"/>
      <c r="H135" s="34"/>
      <c r="I135" s="47">
        <f>SUM(I133:I134)</f>
        <v>4278</v>
      </c>
    </row>
    <row r="136" spans="1:9" ht="13.5" thickTop="1">
      <c r="A136" s="37"/>
      <c r="B136" s="29"/>
      <c r="C136" s="29"/>
      <c r="D136" s="29"/>
      <c r="E136" s="29"/>
      <c r="F136" s="29"/>
      <c r="G136" s="29"/>
      <c r="H136" s="43"/>
      <c r="I136" s="27"/>
    </row>
    <row r="137" spans="1:9" ht="12.75">
      <c r="A137" s="37"/>
      <c r="B137" s="29"/>
      <c r="C137" s="29"/>
      <c r="D137" s="29"/>
      <c r="E137" s="29"/>
      <c r="F137" s="29"/>
      <c r="G137" s="29"/>
      <c r="H137" s="43"/>
      <c r="I137" s="27"/>
    </row>
    <row r="138" spans="1:9" ht="12.75">
      <c r="A138" s="38" t="s">
        <v>22</v>
      </c>
      <c r="B138" s="32" t="s">
        <v>21</v>
      </c>
      <c r="C138" s="29"/>
      <c r="D138" s="29"/>
      <c r="E138" s="29"/>
      <c r="F138" s="29"/>
      <c r="G138" s="29"/>
      <c r="H138" s="29"/>
      <c r="I138" s="29"/>
    </row>
    <row r="139" spans="1:9" ht="12.75">
      <c r="A139" s="37"/>
      <c r="B139" s="29"/>
      <c r="C139" s="29"/>
      <c r="D139" s="29"/>
      <c r="E139" s="29"/>
      <c r="F139" s="29"/>
      <c r="G139" s="29"/>
      <c r="H139" s="29"/>
      <c r="I139" s="29"/>
    </row>
    <row r="140" spans="1:9" ht="12.75">
      <c r="A140" s="37"/>
      <c r="B140" s="29"/>
      <c r="C140" s="29"/>
      <c r="D140" s="29"/>
      <c r="E140" s="29"/>
      <c r="F140" s="29"/>
      <c r="G140" s="29"/>
      <c r="H140" s="29"/>
      <c r="I140" s="29"/>
    </row>
    <row r="141" spans="1:9" ht="12.75">
      <c r="A141" s="37"/>
      <c r="B141" s="29"/>
      <c r="C141" s="29"/>
      <c r="D141" s="29"/>
      <c r="E141" s="29"/>
      <c r="F141" s="29"/>
      <c r="G141" s="29"/>
      <c r="H141" s="29"/>
      <c r="I141" s="29"/>
    </row>
    <row r="142" spans="1:9" ht="12.75">
      <c r="A142" s="37"/>
      <c r="B142" s="29"/>
      <c r="C142" s="29"/>
      <c r="D142" s="29"/>
      <c r="E142" s="29"/>
      <c r="F142" s="29"/>
      <c r="G142" s="29"/>
      <c r="H142" s="29"/>
      <c r="I142" s="29"/>
    </row>
    <row r="143" spans="1:9" ht="12.75">
      <c r="A143" s="37"/>
      <c r="B143" s="29"/>
      <c r="C143" s="29"/>
      <c r="D143" s="29"/>
      <c r="E143" s="29"/>
      <c r="F143" s="29"/>
      <c r="G143" s="29"/>
      <c r="H143" s="29"/>
      <c r="I143" s="29"/>
    </row>
    <row r="144" spans="1:9" ht="12.75">
      <c r="A144" s="37"/>
      <c r="B144" s="29"/>
      <c r="C144" s="29"/>
      <c r="D144" s="29"/>
      <c r="E144" s="29"/>
      <c r="F144" s="29"/>
      <c r="G144" s="29"/>
      <c r="H144" s="29"/>
      <c r="I144" s="29"/>
    </row>
    <row r="145" spans="1:9" ht="12.75">
      <c r="A145" s="37"/>
      <c r="B145" s="29"/>
      <c r="C145" s="29"/>
      <c r="D145" s="29"/>
      <c r="E145" s="29"/>
      <c r="F145" s="29"/>
      <c r="G145" s="29"/>
      <c r="H145" s="29"/>
      <c r="I145" s="29"/>
    </row>
    <row r="146" spans="1:9" ht="12.75">
      <c r="A146" s="37"/>
      <c r="B146" s="29"/>
      <c r="C146" s="29"/>
      <c r="D146" s="29"/>
      <c r="E146" s="29"/>
      <c r="F146" s="29"/>
      <c r="G146" s="29"/>
      <c r="H146" s="29"/>
      <c r="I146" s="29"/>
    </row>
    <row r="147" spans="1:9" ht="12.75">
      <c r="A147" s="37"/>
      <c r="B147" s="29"/>
      <c r="C147" s="29"/>
      <c r="D147" s="29"/>
      <c r="E147" s="29"/>
      <c r="F147" s="29"/>
      <c r="G147" s="29"/>
      <c r="H147" s="29"/>
      <c r="I147" s="29"/>
    </row>
    <row r="148" spans="1:9" ht="12.75">
      <c r="A148" s="37"/>
      <c r="B148" s="29"/>
      <c r="C148" s="29"/>
      <c r="D148" s="29"/>
      <c r="E148" s="29"/>
      <c r="F148" s="29"/>
      <c r="G148" s="29"/>
      <c r="H148" s="29"/>
      <c r="I148" s="29"/>
    </row>
    <row r="149" spans="1:9" ht="12.75">
      <c r="A149" s="37"/>
      <c r="B149" s="29"/>
      <c r="C149" s="29"/>
      <c r="D149" s="29"/>
      <c r="E149" s="29"/>
      <c r="F149" s="29"/>
      <c r="G149" s="29"/>
      <c r="H149" s="29"/>
      <c r="I149" s="29"/>
    </row>
    <row r="150" spans="1:9" ht="12.75">
      <c r="A150" s="38" t="s">
        <v>23</v>
      </c>
      <c r="B150" s="32" t="s">
        <v>24</v>
      </c>
      <c r="C150" s="29"/>
      <c r="D150" s="29"/>
      <c r="E150" s="29"/>
      <c r="F150" s="29"/>
      <c r="G150" s="29"/>
      <c r="H150" s="29"/>
      <c r="I150" s="29"/>
    </row>
    <row r="151" spans="1:9" ht="12.75">
      <c r="A151" s="37"/>
      <c r="B151" s="29"/>
      <c r="C151" s="29"/>
      <c r="D151" s="29"/>
      <c r="E151" s="29"/>
      <c r="F151" s="29"/>
      <c r="G151" s="29"/>
      <c r="H151" s="29"/>
      <c r="I151" s="29"/>
    </row>
    <row r="152" spans="1:9" ht="12.75">
      <c r="A152" s="37"/>
      <c r="B152" s="29"/>
      <c r="C152" s="29"/>
      <c r="D152" s="29"/>
      <c r="E152" s="29"/>
      <c r="F152" s="29"/>
      <c r="G152" s="29"/>
      <c r="H152" s="29"/>
      <c r="I152" s="29"/>
    </row>
    <row r="153" spans="1:9" ht="12.75">
      <c r="A153" s="37"/>
      <c r="B153" s="29"/>
      <c r="C153" s="29"/>
      <c r="D153" s="29"/>
      <c r="E153" s="29"/>
      <c r="F153" s="29"/>
      <c r="G153" s="29"/>
      <c r="H153" s="29"/>
      <c r="I153" s="29"/>
    </row>
    <row r="154" spans="1:9" ht="12.75">
      <c r="A154" s="37"/>
      <c r="B154" s="29"/>
      <c r="C154" s="29"/>
      <c r="D154" s="29"/>
      <c r="E154" s="29"/>
      <c r="F154" s="29"/>
      <c r="G154" s="29"/>
      <c r="H154" s="29"/>
      <c r="I154" s="29"/>
    </row>
    <row r="155" spans="1:9" ht="12.75">
      <c r="A155" s="37"/>
      <c r="B155" s="29"/>
      <c r="C155" s="29"/>
      <c r="D155" s="29"/>
      <c r="E155" s="29"/>
      <c r="F155" s="29"/>
      <c r="G155" s="29"/>
      <c r="H155" s="29"/>
      <c r="I155" s="29"/>
    </row>
    <row r="156" spans="1:9" ht="12.75">
      <c r="A156" s="37"/>
      <c r="B156" s="29"/>
      <c r="C156" s="29"/>
      <c r="D156" s="29"/>
      <c r="E156" s="29"/>
      <c r="F156" s="29"/>
      <c r="G156" s="29"/>
      <c r="H156" s="29"/>
      <c r="I156" s="29"/>
    </row>
    <row r="157" spans="1:9" ht="12.75">
      <c r="A157" s="37"/>
      <c r="B157" s="29"/>
      <c r="C157" s="29"/>
      <c r="D157" s="29"/>
      <c r="E157" s="29"/>
      <c r="F157" s="29"/>
      <c r="G157" s="29"/>
      <c r="H157" s="29"/>
      <c r="I157" s="29"/>
    </row>
    <row r="158" spans="1:9" ht="12.75">
      <c r="A158" s="37"/>
      <c r="B158" s="29"/>
      <c r="C158" s="29"/>
      <c r="D158" s="29"/>
      <c r="E158" s="29"/>
      <c r="F158" s="29"/>
      <c r="G158" s="29"/>
      <c r="H158" s="29"/>
      <c r="I158" s="29"/>
    </row>
    <row r="159" spans="1:9" ht="12.75">
      <c r="A159" s="37"/>
      <c r="B159" s="29"/>
      <c r="C159" s="29"/>
      <c r="D159" s="29"/>
      <c r="E159" s="29"/>
      <c r="F159" s="29"/>
      <c r="G159" s="29"/>
      <c r="H159" s="29"/>
      <c r="I159" s="29"/>
    </row>
    <row r="160" spans="1:9" ht="12.75">
      <c r="A160" s="37"/>
      <c r="B160" s="29"/>
      <c r="C160" s="29"/>
      <c r="D160" s="29"/>
      <c r="E160" s="29"/>
      <c r="F160" s="29"/>
      <c r="G160" s="29"/>
      <c r="H160" s="29"/>
      <c r="I160" s="29"/>
    </row>
    <row r="161" spans="1:9" ht="12.75">
      <c r="A161" s="37"/>
      <c r="B161" s="29"/>
      <c r="C161" s="29"/>
      <c r="D161" s="29"/>
      <c r="E161" s="29"/>
      <c r="F161" s="29"/>
      <c r="G161" s="29"/>
      <c r="H161" s="29"/>
      <c r="I161" s="29"/>
    </row>
    <row r="162" spans="1:9" ht="12.75">
      <c r="A162" s="37"/>
      <c r="B162" s="29"/>
      <c r="C162" s="29"/>
      <c r="D162" s="29"/>
      <c r="E162" s="29"/>
      <c r="F162" s="29"/>
      <c r="G162" s="29"/>
      <c r="H162" s="29"/>
      <c r="I162" s="29"/>
    </row>
    <row r="163" spans="1:9" ht="12.75">
      <c r="A163" s="37"/>
      <c r="B163" s="29"/>
      <c r="C163" s="29"/>
      <c r="D163" s="29"/>
      <c r="E163" s="29"/>
      <c r="F163" s="29"/>
      <c r="G163" s="29"/>
      <c r="H163" s="29"/>
      <c r="I163" s="29"/>
    </row>
    <row r="164" spans="1:9" ht="12.75">
      <c r="A164" s="37"/>
      <c r="B164" s="29"/>
      <c r="C164" s="29"/>
      <c r="D164" s="29"/>
      <c r="E164" s="29"/>
      <c r="F164" s="29"/>
      <c r="G164" s="29"/>
      <c r="H164" s="29"/>
      <c r="I164" s="29"/>
    </row>
    <row r="165" spans="1:9" ht="12.75">
      <c r="A165" s="37"/>
      <c r="B165" s="29"/>
      <c r="C165" s="29"/>
      <c r="D165" s="29"/>
      <c r="E165" s="29"/>
      <c r="F165" s="29"/>
      <c r="G165" s="29"/>
      <c r="H165" s="29"/>
      <c r="I165" s="29"/>
    </row>
    <row r="166" spans="1:9" ht="12.75">
      <c r="A166" s="38" t="s">
        <v>25</v>
      </c>
      <c r="B166" s="32" t="s">
        <v>54</v>
      </c>
      <c r="C166" s="29"/>
      <c r="D166" s="29"/>
      <c r="E166" s="29"/>
      <c r="F166" s="29"/>
      <c r="G166" s="29"/>
      <c r="H166" s="29"/>
      <c r="I166" s="29"/>
    </row>
    <row r="167" spans="1:9" ht="12.75">
      <c r="A167" s="37"/>
      <c r="B167" s="29"/>
      <c r="C167" s="29"/>
      <c r="D167" s="29"/>
      <c r="E167" s="29"/>
      <c r="F167" s="29"/>
      <c r="G167" s="29"/>
      <c r="H167" s="29"/>
      <c r="I167" s="29"/>
    </row>
    <row r="168" spans="1:9" ht="12.75">
      <c r="A168" s="37"/>
      <c r="B168" s="29"/>
      <c r="C168" s="29"/>
      <c r="D168" s="29"/>
      <c r="E168" s="29"/>
      <c r="F168" s="29"/>
      <c r="G168" s="29"/>
      <c r="H168" s="29"/>
      <c r="I168" s="29"/>
    </row>
    <row r="169" spans="1:9" ht="12.75">
      <c r="A169" s="37"/>
      <c r="B169" s="29"/>
      <c r="C169" s="29"/>
      <c r="D169" s="29"/>
      <c r="E169" s="29"/>
      <c r="F169" s="29"/>
      <c r="G169" s="29"/>
      <c r="H169" s="29"/>
      <c r="I169" s="29"/>
    </row>
    <row r="170" spans="1:9" ht="12.75" hidden="1">
      <c r="A170" s="37"/>
      <c r="B170" s="29" t="s">
        <v>174</v>
      </c>
      <c r="C170" s="29"/>
      <c r="D170" s="29"/>
      <c r="E170" s="29"/>
      <c r="F170" s="29"/>
      <c r="G170" s="29"/>
      <c r="H170" s="29"/>
      <c r="I170" s="29"/>
    </row>
    <row r="171" spans="1:9" ht="12.75" hidden="1">
      <c r="A171" s="37"/>
      <c r="B171" s="29"/>
      <c r="C171" s="29"/>
      <c r="D171" s="29"/>
      <c r="E171" s="29"/>
      <c r="F171" s="30" t="s">
        <v>3</v>
      </c>
      <c r="G171" s="29"/>
      <c r="H171" s="29"/>
      <c r="I171" s="29"/>
    </row>
    <row r="172" spans="1:9" ht="12.75" hidden="1">
      <c r="A172" s="37"/>
      <c r="B172" s="29"/>
      <c r="C172" s="29"/>
      <c r="D172" s="29"/>
      <c r="E172" s="29"/>
      <c r="F172" s="29"/>
      <c r="G172" s="29"/>
      <c r="H172" s="29"/>
      <c r="I172" s="29"/>
    </row>
    <row r="173" spans="1:9" ht="12.75" hidden="1">
      <c r="A173" s="37"/>
      <c r="B173" s="29" t="s">
        <v>67</v>
      </c>
      <c r="C173" s="29"/>
      <c r="D173" s="29"/>
      <c r="E173" s="29"/>
      <c r="F173" s="31"/>
      <c r="G173" s="29"/>
      <c r="H173" s="29"/>
      <c r="I173" s="29"/>
    </row>
    <row r="174" spans="1:9" ht="12.75" hidden="1">
      <c r="A174" s="37"/>
      <c r="B174" s="29" t="s">
        <v>156</v>
      </c>
      <c r="C174" s="29"/>
      <c r="D174" s="29"/>
      <c r="E174" s="29"/>
      <c r="F174" s="31"/>
      <c r="G174" s="29"/>
      <c r="H174" s="29"/>
      <c r="I174" s="29"/>
    </row>
    <row r="175" spans="1:9" ht="12.75" hidden="1">
      <c r="A175" s="37"/>
      <c r="B175" s="29" t="s">
        <v>71</v>
      </c>
      <c r="C175" s="29"/>
      <c r="D175" s="29"/>
      <c r="E175" s="29"/>
      <c r="F175" s="31"/>
      <c r="G175" s="29"/>
      <c r="H175" s="29"/>
      <c r="I175" s="29"/>
    </row>
    <row r="176" spans="1:9" ht="12.75" hidden="1">
      <c r="A176" s="37"/>
      <c r="B176" s="29" t="s">
        <v>72</v>
      </c>
      <c r="C176" s="29"/>
      <c r="D176" s="29"/>
      <c r="E176" s="29"/>
      <c r="F176" s="31"/>
      <c r="G176" s="29"/>
      <c r="H176" s="29"/>
      <c r="I176" s="29"/>
    </row>
    <row r="177" spans="1:9" ht="12.75" hidden="1">
      <c r="A177" s="37"/>
      <c r="B177" s="29" t="s">
        <v>58</v>
      </c>
      <c r="C177" s="29"/>
      <c r="D177" s="29"/>
      <c r="E177" s="29"/>
      <c r="F177" s="31"/>
      <c r="G177" s="29"/>
      <c r="H177" s="29"/>
      <c r="I177" s="29"/>
    </row>
    <row r="178" spans="1:9" ht="12.75" hidden="1">
      <c r="A178" s="37"/>
      <c r="B178" s="29" t="s">
        <v>64</v>
      </c>
      <c r="C178" s="29"/>
      <c r="D178" s="29"/>
      <c r="E178" s="29"/>
      <c r="F178" s="31"/>
      <c r="G178" s="29"/>
      <c r="H178" s="29"/>
      <c r="I178" s="29"/>
    </row>
    <row r="179" spans="1:9" ht="12.75" hidden="1">
      <c r="A179" s="37"/>
      <c r="B179" s="29" t="s">
        <v>65</v>
      </c>
      <c r="C179" s="29"/>
      <c r="D179" s="29"/>
      <c r="E179" s="29"/>
      <c r="F179" s="67"/>
      <c r="G179" s="29"/>
      <c r="H179" s="29"/>
      <c r="I179" s="29"/>
    </row>
    <row r="180" spans="1:9" ht="12.75" hidden="1">
      <c r="A180" s="37"/>
      <c r="B180" s="29" t="s">
        <v>157</v>
      </c>
      <c r="C180" s="29"/>
      <c r="D180" s="29"/>
      <c r="E180" s="29"/>
      <c r="F180" s="31">
        <f>SUM(F173:F179)</f>
        <v>0</v>
      </c>
      <c r="G180" s="29"/>
      <c r="H180" s="29"/>
      <c r="I180" s="29"/>
    </row>
    <row r="181" spans="1:9" ht="12.75" hidden="1">
      <c r="A181" s="37"/>
      <c r="B181" s="29" t="s">
        <v>66</v>
      </c>
      <c r="C181" s="29"/>
      <c r="D181" s="29"/>
      <c r="E181" s="29"/>
      <c r="F181" s="31"/>
      <c r="G181" s="29"/>
      <c r="H181" s="29"/>
      <c r="I181" s="29"/>
    </row>
    <row r="182" spans="1:9" ht="13.5" hidden="1" thickBot="1">
      <c r="A182" s="37"/>
      <c r="B182" s="29" t="s">
        <v>158</v>
      </c>
      <c r="C182" s="29"/>
      <c r="D182" s="29"/>
      <c r="E182" s="29"/>
      <c r="F182" s="68">
        <f>SUM(F180:F181)</f>
        <v>0</v>
      </c>
      <c r="G182" s="29"/>
      <c r="H182" s="29"/>
      <c r="I182" s="29"/>
    </row>
    <row r="183" spans="1:9" ht="12.75">
      <c r="A183" s="37"/>
      <c r="B183" s="29"/>
      <c r="C183" s="29"/>
      <c r="D183" s="29"/>
      <c r="E183" s="29"/>
      <c r="F183" s="76"/>
      <c r="G183" s="29"/>
      <c r="H183" s="29"/>
      <c r="I183" s="29"/>
    </row>
    <row r="184" spans="1:9" ht="12.75">
      <c r="A184" s="37"/>
      <c r="B184" s="29"/>
      <c r="C184" s="29"/>
      <c r="D184" s="29"/>
      <c r="E184" s="29"/>
      <c r="F184" s="76"/>
      <c r="G184" s="29"/>
      <c r="H184" s="29"/>
      <c r="I184" s="29"/>
    </row>
    <row r="185" spans="1:9" ht="12.75">
      <c r="A185" s="37"/>
      <c r="B185" s="29"/>
      <c r="C185" s="29"/>
      <c r="D185" s="29"/>
      <c r="E185" s="29"/>
      <c r="F185" s="76"/>
      <c r="G185" s="29"/>
      <c r="H185" s="29"/>
      <c r="I185" s="29"/>
    </row>
    <row r="186" spans="1:9" ht="12.75">
      <c r="A186" s="37"/>
      <c r="B186" s="29"/>
      <c r="C186" s="29"/>
      <c r="D186" s="29"/>
      <c r="E186" s="29"/>
      <c r="F186" s="76"/>
      <c r="G186" s="29"/>
      <c r="H186" s="29"/>
      <c r="I186" s="29"/>
    </row>
    <row r="187" spans="1:9" ht="12.75">
      <c r="A187" s="37"/>
      <c r="B187" s="29"/>
      <c r="C187" s="29"/>
      <c r="D187" s="29"/>
      <c r="E187" s="29"/>
      <c r="F187" s="76"/>
      <c r="G187" s="29"/>
      <c r="H187" s="29"/>
      <c r="I187" s="29"/>
    </row>
    <row r="188" spans="1:9" ht="12.75">
      <c r="A188" s="37"/>
      <c r="B188" s="29"/>
      <c r="C188" s="29"/>
      <c r="D188" s="29"/>
      <c r="E188" s="29"/>
      <c r="F188" s="76"/>
      <c r="G188" s="29"/>
      <c r="H188" s="29"/>
      <c r="I188" s="29"/>
    </row>
    <row r="189" spans="1:9" ht="12.75">
      <c r="A189" s="37"/>
      <c r="B189" s="29"/>
      <c r="C189" s="29"/>
      <c r="D189" s="29"/>
      <c r="E189" s="29"/>
      <c r="F189" s="76"/>
      <c r="G189" s="29"/>
      <c r="H189" s="29"/>
      <c r="I189" s="29"/>
    </row>
    <row r="190" spans="1:9" ht="12.75">
      <c r="A190" s="37"/>
      <c r="B190" s="29"/>
      <c r="C190" s="29"/>
      <c r="D190" s="29"/>
      <c r="E190" s="29"/>
      <c r="F190" s="76"/>
      <c r="G190" s="29"/>
      <c r="H190" s="29"/>
      <c r="I190" s="29"/>
    </row>
    <row r="191" spans="1:9" ht="12.75">
      <c r="A191" s="37"/>
      <c r="B191" s="29"/>
      <c r="C191" s="29"/>
      <c r="D191" s="29"/>
      <c r="E191" s="29"/>
      <c r="F191" s="76"/>
      <c r="G191" s="29"/>
      <c r="H191" s="29"/>
      <c r="I191" s="29"/>
    </row>
    <row r="192" spans="1:9" ht="12.75">
      <c r="A192" s="37"/>
      <c r="B192" s="29"/>
      <c r="C192" s="29"/>
      <c r="D192" s="29"/>
      <c r="E192" s="29"/>
      <c r="F192" s="76"/>
      <c r="G192" s="29"/>
      <c r="H192" s="29"/>
      <c r="I192" s="29"/>
    </row>
    <row r="193" spans="1:9" ht="12.75">
      <c r="A193" s="37"/>
      <c r="B193" s="29"/>
      <c r="C193" s="29"/>
      <c r="D193" s="29"/>
      <c r="E193" s="29"/>
      <c r="F193" s="76"/>
      <c r="G193" s="29"/>
      <c r="H193" s="29"/>
      <c r="I193" s="29"/>
    </row>
    <row r="194" spans="1:9" ht="12.75">
      <c r="A194" s="37"/>
      <c r="B194" s="29"/>
      <c r="C194" s="29"/>
      <c r="D194" s="29"/>
      <c r="E194" s="29"/>
      <c r="F194" s="76"/>
      <c r="G194" s="29"/>
      <c r="H194" s="29"/>
      <c r="I194" s="29"/>
    </row>
    <row r="195" spans="1:9" ht="12.75">
      <c r="A195" s="37"/>
      <c r="B195" s="29"/>
      <c r="C195" s="29"/>
      <c r="D195" s="29"/>
      <c r="E195" s="29"/>
      <c r="F195" s="76"/>
      <c r="G195" s="29"/>
      <c r="H195" s="29"/>
      <c r="I195" s="29"/>
    </row>
    <row r="196" spans="1:9" ht="12.75">
      <c r="A196" s="37"/>
      <c r="B196" s="29"/>
      <c r="C196" s="29"/>
      <c r="D196" s="29"/>
      <c r="E196" s="29"/>
      <c r="F196" s="76"/>
      <c r="G196" s="29"/>
      <c r="H196" s="29"/>
      <c r="I196" s="29"/>
    </row>
    <row r="197" spans="1:9" ht="12.75">
      <c r="A197" s="38" t="s">
        <v>26</v>
      </c>
      <c r="B197" s="32" t="s">
        <v>100</v>
      </c>
      <c r="C197" s="29"/>
      <c r="D197" s="29"/>
      <c r="E197" s="29"/>
      <c r="F197" s="29"/>
      <c r="G197" s="29"/>
      <c r="H197" s="29"/>
      <c r="I197" s="29"/>
    </row>
    <row r="198" spans="1:9" ht="12.75">
      <c r="A198" s="37"/>
      <c r="B198" s="29"/>
      <c r="C198" s="29"/>
      <c r="D198" s="29"/>
      <c r="E198" s="29"/>
      <c r="F198" s="29"/>
      <c r="G198" s="29"/>
      <c r="H198" s="29"/>
      <c r="I198" s="29"/>
    </row>
    <row r="199" spans="1:9" ht="12.75">
      <c r="A199" s="37"/>
      <c r="B199" s="29"/>
      <c r="C199" s="29"/>
      <c r="D199" s="29"/>
      <c r="E199" s="29"/>
      <c r="F199" s="29"/>
      <c r="G199" s="29"/>
      <c r="H199" s="29"/>
      <c r="I199" s="29"/>
    </row>
    <row r="200" spans="1:9" ht="12.75">
      <c r="A200" s="37"/>
      <c r="B200" s="29"/>
      <c r="C200" s="29"/>
      <c r="D200" s="29"/>
      <c r="E200" s="29"/>
      <c r="F200" s="29"/>
      <c r="G200" s="29"/>
      <c r="H200" s="29"/>
      <c r="I200" s="29"/>
    </row>
    <row r="201" spans="1:9" ht="12.75">
      <c r="A201" s="37"/>
      <c r="B201" s="29"/>
      <c r="C201" s="29"/>
      <c r="D201" s="29"/>
      <c r="E201" s="29"/>
      <c r="F201" s="29"/>
      <c r="G201" s="29"/>
      <c r="H201" s="29"/>
      <c r="I201" s="29"/>
    </row>
    <row r="202" spans="1:9" ht="12.75">
      <c r="A202" s="38" t="s">
        <v>27</v>
      </c>
      <c r="B202" s="32" t="s">
        <v>101</v>
      </c>
      <c r="C202" s="29"/>
      <c r="D202" s="29"/>
      <c r="E202" s="29"/>
      <c r="F202" s="29"/>
      <c r="G202" s="29"/>
      <c r="H202" s="29"/>
      <c r="I202" s="29"/>
    </row>
    <row r="203" spans="1:9" ht="12.75">
      <c r="A203" s="37"/>
      <c r="B203" s="29"/>
      <c r="C203" s="29"/>
      <c r="D203" s="29"/>
      <c r="E203" s="29"/>
      <c r="F203" s="29"/>
      <c r="G203" s="29"/>
      <c r="H203" s="29"/>
      <c r="I203" s="29"/>
    </row>
    <row r="204" spans="1:9" ht="12.75">
      <c r="A204" s="37"/>
      <c r="B204" s="29" t="s">
        <v>185</v>
      </c>
      <c r="C204" s="29"/>
      <c r="D204" s="29"/>
      <c r="E204" s="29"/>
      <c r="F204" s="29"/>
      <c r="G204" s="29"/>
      <c r="H204" s="29"/>
      <c r="I204" s="29"/>
    </row>
    <row r="205" spans="1:9" ht="12.75">
      <c r="A205" s="37"/>
      <c r="B205" s="29"/>
      <c r="C205" s="29"/>
      <c r="D205" s="29"/>
      <c r="E205" s="29"/>
      <c r="F205" s="29"/>
      <c r="G205" s="29"/>
      <c r="H205" s="29"/>
      <c r="I205" s="29"/>
    </row>
    <row r="206" spans="1:9" ht="12.75">
      <c r="A206" s="37"/>
      <c r="B206" s="29"/>
      <c r="C206" s="29"/>
      <c r="D206" s="29"/>
      <c r="E206" s="29"/>
      <c r="F206" s="40" t="s">
        <v>3</v>
      </c>
      <c r="G206" s="29"/>
      <c r="H206" s="29"/>
      <c r="I206" s="29"/>
    </row>
    <row r="207" spans="1:9" ht="12.75">
      <c r="A207" s="37"/>
      <c r="B207" s="29"/>
      <c r="C207" s="29"/>
      <c r="D207" s="29"/>
      <c r="E207" s="29"/>
      <c r="F207" s="40"/>
      <c r="G207" s="29"/>
      <c r="H207" s="29"/>
      <c r="I207" s="29"/>
    </row>
    <row r="208" spans="1:9" ht="12.75">
      <c r="A208" s="37"/>
      <c r="B208" s="29" t="s">
        <v>184</v>
      </c>
      <c r="C208" s="29"/>
      <c r="D208" s="29"/>
      <c r="E208" s="29"/>
      <c r="F208" s="40"/>
      <c r="G208" s="29"/>
      <c r="H208" s="29"/>
      <c r="I208" s="29"/>
    </row>
    <row r="209" spans="1:9" ht="13.5" thickBot="1">
      <c r="A209" s="37"/>
      <c r="B209" s="29" t="s">
        <v>53</v>
      </c>
      <c r="C209" s="29"/>
      <c r="D209" s="29"/>
      <c r="E209" s="29"/>
      <c r="F209" s="81">
        <v>163</v>
      </c>
      <c r="G209" s="29"/>
      <c r="H209" s="29"/>
      <c r="I209" s="29"/>
    </row>
    <row r="210" spans="1:9" ht="13.5" thickTop="1">
      <c r="A210" s="37"/>
      <c r="B210" s="29"/>
      <c r="C210" s="29"/>
      <c r="D210" s="29"/>
      <c r="E210" s="29"/>
      <c r="F210" s="52"/>
      <c r="G210" s="29"/>
      <c r="H210" s="29"/>
      <c r="I210" s="29"/>
    </row>
    <row r="211" spans="1:9" ht="12.75" hidden="1">
      <c r="A211" s="37"/>
      <c r="B211" s="29"/>
      <c r="C211" s="29"/>
      <c r="D211" s="29"/>
      <c r="E211" s="29"/>
      <c r="F211" s="30" t="s">
        <v>3</v>
      </c>
      <c r="G211" s="29"/>
      <c r="H211" s="29"/>
      <c r="I211" s="29"/>
    </row>
    <row r="212" spans="1:9" ht="12.75" hidden="1">
      <c r="A212" s="37"/>
      <c r="B212" s="29" t="s">
        <v>67</v>
      </c>
      <c r="C212" s="29"/>
      <c r="D212" s="29"/>
      <c r="E212" s="29"/>
      <c r="F212" s="29"/>
      <c r="G212" s="29"/>
      <c r="H212" s="29"/>
      <c r="I212" s="29"/>
    </row>
    <row r="213" spans="1:9" ht="12.75" hidden="1">
      <c r="A213" s="37"/>
      <c r="B213" s="33" t="s">
        <v>118</v>
      </c>
      <c r="C213" s="29"/>
      <c r="D213" s="29"/>
      <c r="E213" s="29"/>
      <c r="F213" s="31">
        <v>1300</v>
      </c>
      <c r="G213" s="29"/>
      <c r="H213" s="29"/>
      <c r="I213" s="29"/>
    </row>
    <row r="214" spans="1:9" ht="12.75" hidden="1">
      <c r="A214" s="37"/>
      <c r="B214" s="29"/>
      <c r="C214" s="29"/>
      <c r="D214" s="29"/>
      <c r="E214" s="29"/>
      <c r="F214" s="29"/>
      <c r="G214" s="29"/>
      <c r="H214" s="29"/>
      <c r="I214" s="29"/>
    </row>
    <row r="215" spans="1:18" s="94" customFormat="1" ht="12.75">
      <c r="A215" s="38" t="s">
        <v>28</v>
      </c>
      <c r="B215" s="32" t="s">
        <v>230</v>
      </c>
      <c r="C215" s="29"/>
      <c r="D215" s="29" t="s">
        <v>226</v>
      </c>
      <c r="E215" s="29"/>
      <c r="F215" s="29"/>
      <c r="G215" s="29"/>
      <c r="H215" s="29"/>
      <c r="I215" s="29"/>
      <c r="J215" s="29"/>
      <c r="K215" s="29"/>
      <c r="L215" s="29"/>
      <c r="M215" s="29"/>
      <c r="N215" s="29"/>
      <c r="O215" s="29"/>
      <c r="P215" s="29"/>
      <c r="Q215" s="29"/>
      <c r="R215" s="29"/>
    </row>
    <row r="216" spans="1:9" ht="12.75">
      <c r="A216" s="37"/>
      <c r="B216" s="29"/>
      <c r="C216" s="29"/>
      <c r="D216" s="29"/>
      <c r="E216" s="29"/>
      <c r="F216" s="29"/>
      <c r="G216" s="29"/>
      <c r="H216" s="29"/>
      <c r="I216" s="29"/>
    </row>
    <row r="217" spans="1:9" ht="12.75">
      <c r="A217" s="37"/>
      <c r="B217" s="29"/>
      <c r="C217" s="29"/>
      <c r="D217" s="29"/>
      <c r="E217" s="29"/>
      <c r="F217" s="29"/>
      <c r="G217" s="29"/>
      <c r="H217" s="29"/>
      <c r="I217" s="29"/>
    </row>
    <row r="218" spans="1:9" ht="12.75">
      <c r="A218" s="37"/>
      <c r="B218" s="29"/>
      <c r="C218" s="29"/>
      <c r="D218" s="29"/>
      <c r="E218" s="29"/>
      <c r="F218" s="29"/>
      <c r="G218" s="29"/>
      <c r="H218" s="29"/>
      <c r="I218" s="29"/>
    </row>
    <row r="219" spans="1:9" ht="12.75">
      <c r="A219" s="37"/>
      <c r="B219" s="29"/>
      <c r="C219" s="29"/>
      <c r="D219" s="29"/>
      <c r="E219" s="29"/>
      <c r="F219" s="29"/>
      <c r="G219" s="29"/>
      <c r="H219" s="29"/>
      <c r="I219" s="29"/>
    </row>
    <row r="220" spans="1:9" ht="12.75">
      <c r="A220" s="37"/>
      <c r="B220" s="29"/>
      <c r="C220" s="29"/>
      <c r="D220" s="29"/>
      <c r="E220" s="29"/>
      <c r="F220" s="29"/>
      <c r="G220" s="29"/>
      <c r="H220" s="29"/>
      <c r="I220" s="29"/>
    </row>
    <row r="221" spans="1:9" ht="12.75">
      <c r="A221" s="37"/>
      <c r="B221" s="29"/>
      <c r="C221" s="29"/>
      <c r="D221" s="29"/>
      <c r="E221" s="29"/>
      <c r="F221" s="29"/>
      <c r="G221" s="29"/>
      <c r="H221" s="29"/>
      <c r="I221" s="29"/>
    </row>
    <row r="222" spans="1:9" ht="12.75">
      <c r="A222" s="37"/>
      <c r="B222" s="29"/>
      <c r="C222" s="29"/>
      <c r="D222" s="29"/>
      <c r="E222" s="29"/>
      <c r="F222" s="29"/>
      <c r="G222" s="29"/>
      <c r="H222" s="29"/>
      <c r="I222" s="29"/>
    </row>
    <row r="223" spans="1:9" ht="12.75">
      <c r="A223" s="37"/>
      <c r="B223" s="29"/>
      <c r="C223" s="29"/>
      <c r="D223" s="29"/>
      <c r="E223" s="29"/>
      <c r="F223" s="29"/>
      <c r="G223" s="29"/>
      <c r="H223" s="29"/>
      <c r="I223" s="29"/>
    </row>
    <row r="224" spans="1:9" ht="15" customHeight="1">
      <c r="A224" s="37"/>
      <c r="B224" s="29"/>
      <c r="C224" s="29"/>
      <c r="D224" s="29"/>
      <c r="E224" s="29"/>
      <c r="F224" s="29"/>
      <c r="G224" s="29"/>
      <c r="H224" s="29"/>
      <c r="I224" s="29"/>
    </row>
    <row r="225" spans="1:18" s="94" customFormat="1" ht="12.75">
      <c r="A225" s="38" t="s">
        <v>29</v>
      </c>
      <c r="B225" s="32" t="s">
        <v>229</v>
      </c>
      <c r="C225" s="29"/>
      <c r="D225" s="29"/>
      <c r="E225" s="29"/>
      <c r="F225" s="29"/>
      <c r="G225" s="29"/>
      <c r="H225" s="29"/>
      <c r="I225" s="29"/>
      <c r="J225" s="29"/>
      <c r="K225" s="29"/>
      <c r="L225" s="29"/>
      <c r="M225" s="29"/>
      <c r="N225" s="29"/>
      <c r="O225" s="29"/>
      <c r="P225" s="29"/>
      <c r="Q225" s="29"/>
      <c r="R225" s="29"/>
    </row>
    <row r="226" spans="1:9" ht="12.75" customHeight="1">
      <c r="A226" s="37"/>
      <c r="B226" s="29"/>
      <c r="C226" s="29"/>
      <c r="D226" s="29"/>
      <c r="E226" s="29"/>
      <c r="F226" s="29"/>
      <c r="G226" s="29"/>
      <c r="H226" s="29"/>
      <c r="I226" s="29"/>
    </row>
    <row r="227" spans="1:9" ht="12.75">
      <c r="A227" s="37"/>
      <c r="B227" s="29"/>
      <c r="C227" s="29"/>
      <c r="D227" s="29"/>
      <c r="E227" s="29"/>
      <c r="F227" s="29"/>
      <c r="G227" s="29"/>
      <c r="H227" s="29"/>
      <c r="I227" s="29"/>
    </row>
    <row r="228" spans="1:9" ht="12.75">
      <c r="A228" s="37"/>
      <c r="B228" s="29"/>
      <c r="C228" s="29"/>
      <c r="D228" s="29"/>
      <c r="E228" s="29"/>
      <c r="F228" s="29"/>
      <c r="G228" s="29"/>
      <c r="H228" s="29"/>
      <c r="I228" s="29"/>
    </row>
    <row r="229" spans="1:9" ht="12.75">
      <c r="A229" s="37"/>
      <c r="B229" s="29"/>
      <c r="C229" s="29"/>
      <c r="D229" s="29"/>
      <c r="E229" s="29"/>
      <c r="F229" s="29"/>
      <c r="G229" s="29"/>
      <c r="H229" s="29"/>
      <c r="I229" s="29"/>
    </row>
    <row r="230" spans="1:9" ht="12.75">
      <c r="A230" s="37"/>
      <c r="B230" s="29"/>
      <c r="C230" s="29"/>
      <c r="D230" s="29"/>
      <c r="E230" s="29"/>
      <c r="F230" s="29"/>
      <c r="G230" s="29"/>
      <c r="H230" s="29"/>
      <c r="I230" s="29"/>
    </row>
    <row r="231" spans="1:9" ht="12.75">
      <c r="A231" s="37"/>
      <c r="B231" s="29"/>
      <c r="C231" s="29"/>
      <c r="D231" s="29"/>
      <c r="E231" s="29"/>
      <c r="F231" s="29"/>
      <c r="G231" s="29"/>
      <c r="H231" s="29"/>
      <c r="I231" s="29"/>
    </row>
    <row r="232" spans="1:9" ht="12.75">
      <c r="A232" s="37"/>
      <c r="B232" s="29"/>
      <c r="C232" s="29"/>
      <c r="D232" s="29"/>
      <c r="E232" s="29"/>
      <c r="F232" s="29"/>
      <c r="G232" s="29"/>
      <c r="H232" s="29"/>
      <c r="I232" s="29"/>
    </row>
    <row r="233" spans="1:9" ht="12.75">
      <c r="A233" s="37"/>
      <c r="B233" s="29"/>
      <c r="C233" s="29"/>
      <c r="D233" s="29"/>
      <c r="E233" s="29"/>
      <c r="F233" s="29"/>
      <c r="G233" s="29"/>
      <c r="H233" s="29"/>
      <c r="I233" s="29"/>
    </row>
    <row r="234" spans="1:9" ht="12.75">
      <c r="A234" s="37"/>
      <c r="B234" s="29"/>
      <c r="C234" s="29"/>
      <c r="D234" s="29"/>
      <c r="E234" s="29"/>
      <c r="F234" s="29"/>
      <c r="G234" s="29"/>
      <c r="H234" s="29"/>
      <c r="I234" s="29"/>
    </row>
    <row r="235" spans="1:9" ht="12.75">
      <c r="A235" s="37"/>
      <c r="B235" s="29"/>
      <c r="C235" s="29"/>
      <c r="D235" s="29"/>
      <c r="E235" s="29"/>
      <c r="F235" s="29"/>
      <c r="G235" s="29"/>
      <c r="H235" s="29"/>
      <c r="I235" s="29"/>
    </row>
    <row r="236" spans="1:9" ht="12.75">
      <c r="A236" s="37"/>
      <c r="B236" s="29"/>
      <c r="C236" s="29"/>
      <c r="D236" s="29"/>
      <c r="E236" s="29"/>
      <c r="F236" s="29"/>
      <c r="G236" s="29"/>
      <c r="H236" s="29"/>
      <c r="I236" s="29"/>
    </row>
    <row r="237" spans="1:9" ht="12.75">
      <c r="A237" s="37"/>
      <c r="B237" s="29"/>
      <c r="C237" s="29"/>
      <c r="D237" s="29"/>
      <c r="E237" s="29"/>
      <c r="F237" s="29"/>
      <c r="G237" s="29"/>
      <c r="H237" s="29"/>
      <c r="I237" s="29"/>
    </row>
    <row r="238" spans="1:9" ht="12.75">
      <c r="A238" s="38" t="s">
        <v>30</v>
      </c>
      <c r="B238" s="32" t="s">
        <v>231</v>
      </c>
      <c r="C238" s="29"/>
      <c r="D238" s="29"/>
      <c r="E238" s="29"/>
      <c r="F238" s="29"/>
      <c r="G238" s="29"/>
      <c r="H238" s="29"/>
      <c r="I238" s="29"/>
    </row>
    <row r="239" spans="1:9" ht="12.75">
      <c r="A239" s="37"/>
      <c r="B239" s="29"/>
      <c r="C239" s="29"/>
      <c r="D239" s="29"/>
      <c r="E239" s="29"/>
      <c r="F239" s="29"/>
      <c r="G239" s="29"/>
      <c r="H239" s="29"/>
      <c r="I239" s="29"/>
    </row>
    <row r="240" spans="1:9" ht="12.75">
      <c r="A240" s="37"/>
      <c r="B240" s="29"/>
      <c r="C240" s="29"/>
      <c r="D240" s="29"/>
      <c r="E240" s="29"/>
      <c r="F240" s="29"/>
      <c r="G240" s="29"/>
      <c r="H240" s="29"/>
      <c r="I240" s="29"/>
    </row>
    <row r="241" spans="1:9" ht="12.75">
      <c r="A241" s="37"/>
      <c r="B241" s="29"/>
      <c r="C241" s="29"/>
      <c r="D241" s="29"/>
      <c r="E241" s="29"/>
      <c r="F241" s="29"/>
      <c r="G241" s="29"/>
      <c r="H241" s="29"/>
      <c r="I241" s="29"/>
    </row>
    <row r="242" spans="1:9" ht="12.75">
      <c r="A242" s="37"/>
      <c r="B242" s="29"/>
      <c r="C242" s="29"/>
      <c r="D242" s="29"/>
      <c r="E242" s="29"/>
      <c r="F242" s="29"/>
      <c r="G242" s="29"/>
      <c r="H242" s="29"/>
      <c r="I242" s="29"/>
    </row>
    <row r="243" spans="1:9" ht="12.75">
      <c r="A243" s="37"/>
      <c r="B243" s="29"/>
      <c r="C243" s="29"/>
      <c r="D243" s="29"/>
      <c r="E243" s="29"/>
      <c r="F243" s="29"/>
      <c r="G243" s="29"/>
      <c r="H243" s="29"/>
      <c r="I243" s="29"/>
    </row>
    <row r="244" spans="1:9" ht="12.75">
      <c r="A244" s="37"/>
      <c r="B244" s="29"/>
      <c r="C244" s="29"/>
      <c r="D244" s="29"/>
      <c r="E244" s="29"/>
      <c r="F244" s="29"/>
      <c r="G244" s="29"/>
      <c r="H244" s="29"/>
      <c r="I244" s="29"/>
    </row>
    <row r="245" spans="1:9" ht="12.75">
      <c r="A245" s="37"/>
      <c r="B245" s="29"/>
      <c r="C245" s="29"/>
      <c r="D245" s="29"/>
      <c r="E245" s="29"/>
      <c r="F245" s="29"/>
      <c r="G245" s="29"/>
      <c r="H245" s="29"/>
      <c r="I245" s="29"/>
    </row>
    <row r="246" spans="1:9" ht="12.75">
      <c r="A246" s="37"/>
      <c r="B246" s="29"/>
      <c r="C246" s="29"/>
      <c r="D246" s="29"/>
      <c r="E246" s="29"/>
      <c r="F246" s="29"/>
      <c r="G246" s="29"/>
      <c r="H246" s="29"/>
      <c r="I246" s="29"/>
    </row>
    <row r="247" spans="1:9" ht="12.75">
      <c r="A247" s="37"/>
      <c r="B247" s="29"/>
      <c r="C247" s="29"/>
      <c r="D247" s="29"/>
      <c r="E247" s="29"/>
      <c r="F247" s="29"/>
      <c r="G247" s="29"/>
      <c r="H247" s="29"/>
      <c r="I247" s="29"/>
    </row>
    <row r="248" spans="1:9" ht="12.75">
      <c r="A248" s="37"/>
      <c r="B248" s="29"/>
      <c r="C248" s="29"/>
      <c r="D248" s="29"/>
      <c r="E248" s="29"/>
      <c r="F248" s="29"/>
      <c r="G248" s="29"/>
      <c r="H248" s="29"/>
      <c r="I248" s="29"/>
    </row>
    <row r="249" spans="1:9" ht="12.75">
      <c r="A249" s="37"/>
      <c r="B249" s="29"/>
      <c r="C249" s="29"/>
      <c r="D249" s="29"/>
      <c r="E249" s="29"/>
      <c r="F249" s="29"/>
      <c r="G249" s="29"/>
      <c r="H249" s="29"/>
      <c r="I249" s="29"/>
    </row>
    <row r="250" spans="1:9" ht="12.75">
      <c r="A250" s="37"/>
      <c r="B250" s="29"/>
      <c r="C250" s="29"/>
      <c r="D250" s="29"/>
      <c r="E250" s="29"/>
      <c r="F250" s="29"/>
      <c r="G250" s="29"/>
      <c r="H250" s="29"/>
      <c r="I250" s="29"/>
    </row>
    <row r="251" spans="1:9" ht="12.75">
      <c r="A251" s="37"/>
      <c r="B251" s="29"/>
      <c r="C251" s="29"/>
      <c r="D251" s="29"/>
      <c r="E251" s="29"/>
      <c r="F251" s="29"/>
      <c r="G251" s="29"/>
      <c r="H251" s="29"/>
      <c r="I251" s="29"/>
    </row>
    <row r="252" spans="1:9" ht="12.75">
      <c r="A252" s="37"/>
      <c r="B252" s="29"/>
      <c r="C252" s="29"/>
      <c r="D252" s="29"/>
      <c r="E252" s="29"/>
      <c r="F252" s="29"/>
      <c r="G252" s="29"/>
      <c r="H252" s="29"/>
      <c r="I252" s="29"/>
    </row>
    <row r="253" spans="1:9" ht="12.75">
      <c r="A253" s="37"/>
      <c r="B253" s="29"/>
      <c r="C253" s="29"/>
      <c r="D253" s="29"/>
      <c r="E253" s="29"/>
      <c r="F253" s="29"/>
      <c r="G253" s="29"/>
      <c r="H253" s="29"/>
      <c r="I253" s="29"/>
    </row>
    <row r="254" spans="1:9" ht="12.75">
      <c r="A254" s="37"/>
      <c r="B254" s="29"/>
      <c r="C254" s="29"/>
      <c r="D254" s="29"/>
      <c r="E254" s="29"/>
      <c r="F254" s="29"/>
      <c r="G254" s="29"/>
      <c r="H254" s="29"/>
      <c r="I254" s="29"/>
    </row>
    <row r="255" spans="1:9" ht="12.75">
      <c r="A255" s="37"/>
      <c r="B255" s="29"/>
      <c r="C255" s="29"/>
      <c r="D255" s="29"/>
      <c r="E255" s="29"/>
      <c r="F255" s="29"/>
      <c r="G255" s="29"/>
      <c r="H255" s="29"/>
      <c r="I255" s="29"/>
    </row>
    <row r="256" spans="1:9" ht="12.75">
      <c r="A256" s="37"/>
      <c r="B256" s="29"/>
      <c r="C256" s="29"/>
      <c r="D256" s="29"/>
      <c r="E256" s="29"/>
      <c r="F256" s="29"/>
      <c r="G256" s="29"/>
      <c r="H256" s="29"/>
      <c r="I256" s="29"/>
    </row>
    <row r="257" spans="1:9" ht="12.75">
      <c r="A257" s="37"/>
      <c r="B257" s="29"/>
      <c r="C257" s="29"/>
      <c r="D257" s="29"/>
      <c r="E257" s="29"/>
      <c r="F257" s="29"/>
      <c r="G257" s="29"/>
      <c r="H257" s="29"/>
      <c r="I257" s="29"/>
    </row>
    <row r="258" spans="1:9" ht="12.75">
      <c r="A258" s="37"/>
      <c r="B258" s="29"/>
      <c r="C258" s="29"/>
      <c r="D258" s="29"/>
      <c r="E258" s="29"/>
      <c r="F258" s="29"/>
      <c r="G258" s="29"/>
      <c r="H258" s="29"/>
      <c r="I258" s="29"/>
    </row>
    <row r="259" spans="1:9" ht="12.75">
      <c r="A259" s="38" t="s">
        <v>40</v>
      </c>
      <c r="B259" s="32" t="s">
        <v>116</v>
      </c>
      <c r="C259" s="29"/>
      <c r="D259" s="29"/>
      <c r="E259" s="29"/>
      <c r="F259" s="29"/>
      <c r="G259" s="29"/>
      <c r="H259" s="29"/>
      <c r="I259" s="29"/>
    </row>
    <row r="260" spans="1:9" ht="12.75">
      <c r="A260" s="37"/>
      <c r="B260" s="29"/>
      <c r="C260" s="29"/>
      <c r="D260" s="29"/>
      <c r="E260" s="29"/>
      <c r="F260" s="29"/>
      <c r="G260" s="29"/>
      <c r="H260" s="29"/>
      <c r="I260" s="29"/>
    </row>
    <row r="261" spans="1:9" ht="12.75">
      <c r="A261" s="37"/>
      <c r="B261" s="29"/>
      <c r="C261" s="29"/>
      <c r="D261" s="29"/>
      <c r="E261" s="29"/>
      <c r="F261" s="29"/>
      <c r="G261" s="29"/>
      <c r="H261" s="29"/>
      <c r="I261" s="29"/>
    </row>
    <row r="262" spans="1:9" ht="12.75">
      <c r="A262" s="37"/>
      <c r="B262" s="29"/>
      <c r="C262" s="29"/>
      <c r="D262" s="29"/>
      <c r="E262" s="29"/>
      <c r="F262" s="29"/>
      <c r="G262" s="29"/>
      <c r="H262" s="29"/>
      <c r="I262" s="29"/>
    </row>
    <row r="263" spans="1:9" ht="12.75">
      <c r="A263" s="37"/>
      <c r="B263" s="29"/>
      <c r="C263" s="29"/>
      <c r="D263" s="29"/>
      <c r="E263" s="29"/>
      <c r="F263" s="29"/>
      <c r="G263" s="29"/>
      <c r="H263" s="29"/>
      <c r="I263" s="29"/>
    </row>
    <row r="264" spans="1:9" ht="12.75">
      <c r="A264" s="38" t="s">
        <v>41</v>
      </c>
      <c r="B264" s="32" t="s">
        <v>6</v>
      </c>
      <c r="C264" s="29"/>
      <c r="D264" s="29"/>
      <c r="E264" s="29"/>
      <c r="F264" s="29"/>
      <c r="G264" s="29"/>
      <c r="H264" s="29"/>
      <c r="I264" s="29"/>
    </row>
    <row r="265" spans="1:9" ht="12.75">
      <c r="A265" s="29"/>
      <c r="B265" s="29"/>
      <c r="C265" s="29"/>
      <c r="D265" s="29"/>
      <c r="E265" s="29"/>
      <c r="F265" s="30"/>
      <c r="G265" s="29"/>
      <c r="H265" s="30"/>
      <c r="I265" s="29"/>
    </row>
    <row r="266" spans="1:9" ht="12.75">
      <c r="A266" s="37"/>
      <c r="B266" s="29"/>
      <c r="C266" s="29"/>
      <c r="D266" s="29"/>
      <c r="E266" s="29"/>
      <c r="F266" s="40" t="s">
        <v>79</v>
      </c>
      <c r="G266" s="29"/>
      <c r="H266" s="40" t="s">
        <v>79</v>
      </c>
      <c r="I266" s="29"/>
    </row>
    <row r="267" spans="1:9" ht="12.75">
      <c r="A267" s="37"/>
      <c r="B267" s="29"/>
      <c r="C267" s="29"/>
      <c r="D267" s="29"/>
      <c r="E267" s="29"/>
      <c r="F267" s="40" t="s">
        <v>2</v>
      </c>
      <c r="G267" s="29"/>
      <c r="H267" s="40" t="s">
        <v>4</v>
      </c>
      <c r="I267" s="29"/>
    </row>
    <row r="268" spans="1:9" ht="12.75">
      <c r="A268" s="37"/>
      <c r="B268" s="29"/>
      <c r="C268" s="29"/>
      <c r="D268" s="29"/>
      <c r="E268" s="29"/>
      <c r="F268" s="40" t="s">
        <v>216</v>
      </c>
      <c r="G268" s="29"/>
      <c r="H268" s="40" t="s">
        <v>216</v>
      </c>
      <c r="I268" s="29"/>
    </row>
    <row r="269" spans="1:9" ht="12.75">
      <c r="A269" s="37"/>
      <c r="B269" s="29"/>
      <c r="C269" s="29"/>
      <c r="D269" s="29"/>
      <c r="E269" s="29"/>
      <c r="F269" s="30" t="s">
        <v>3</v>
      </c>
      <c r="G269" s="29"/>
      <c r="H269" s="30" t="s">
        <v>3</v>
      </c>
      <c r="I269" s="29"/>
    </row>
    <row r="270" spans="1:9" ht="12.75">
      <c r="A270" s="37"/>
      <c r="B270" s="29" t="s">
        <v>102</v>
      </c>
      <c r="C270" s="29"/>
      <c r="D270" s="29"/>
      <c r="E270" s="29"/>
      <c r="F270" s="29"/>
      <c r="G270" s="29"/>
      <c r="H270" s="29"/>
      <c r="I270" s="29"/>
    </row>
    <row r="271" spans="1:9" ht="12.75">
      <c r="A271" s="37"/>
      <c r="B271" s="29"/>
      <c r="C271" s="29"/>
      <c r="D271" s="29"/>
      <c r="E271" s="29"/>
      <c r="F271" s="29"/>
      <c r="G271" s="29"/>
      <c r="H271" s="29"/>
      <c r="I271" s="29"/>
    </row>
    <row r="272" spans="1:9" ht="12.75">
      <c r="A272" s="37"/>
      <c r="B272" s="29" t="s">
        <v>104</v>
      </c>
      <c r="C272" s="29"/>
      <c r="D272" s="29"/>
      <c r="E272" s="29"/>
      <c r="F272" s="31"/>
      <c r="G272" s="31"/>
      <c r="H272" s="31"/>
      <c r="I272" s="29"/>
    </row>
    <row r="273" spans="1:9" ht="12.75" customHeight="1" hidden="1">
      <c r="A273" s="37"/>
      <c r="B273" s="29"/>
      <c r="C273" s="29"/>
      <c r="D273" s="29"/>
      <c r="E273" s="29"/>
      <c r="F273" s="31"/>
      <c r="G273" s="31"/>
      <c r="H273" s="31"/>
      <c r="I273" s="29"/>
    </row>
    <row r="274" spans="1:9" ht="12.75">
      <c r="A274" s="37"/>
      <c r="B274" s="33" t="s">
        <v>140</v>
      </c>
      <c r="C274" s="29"/>
      <c r="D274" s="29"/>
      <c r="E274" s="29"/>
      <c r="F274" s="31">
        <v>1257</v>
      </c>
      <c r="G274" s="31"/>
      <c r="H274" s="31">
        <v>1257</v>
      </c>
      <c r="I274" s="29"/>
    </row>
    <row r="275" spans="1:9" ht="12.75">
      <c r="A275" s="37"/>
      <c r="B275" s="33" t="s">
        <v>141</v>
      </c>
      <c r="C275" s="29"/>
      <c r="D275" s="29"/>
      <c r="E275" s="29"/>
      <c r="F275" s="67">
        <v>143</v>
      </c>
      <c r="G275" s="31"/>
      <c r="H275" s="67">
        <v>143</v>
      </c>
      <c r="I275" s="29"/>
    </row>
    <row r="276" spans="1:9" ht="12.75">
      <c r="A276" s="37"/>
      <c r="B276" s="29"/>
      <c r="C276" s="29"/>
      <c r="D276" s="29"/>
      <c r="E276" s="29"/>
      <c r="F276" s="76">
        <f>SUM(F274:F275)</f>
        <v>1400</v>
      </c>
      <c r="G276" s="31"/>
      <c r="H276" s="76">
        <f>SUM(H274:H275)</f>
        <v>1400</v>
      </c>
      <c r="I276" s="29"/>
    </row>
    <row r="277" spans="1:9" ht="12" customHeight="1">
      <c r="A277" s="37"/>
      <c r="B277" s="29" t="s">
        <v>238</v>
      </c>
      <c r="C277" s="29"/>
      <c r="D277" s="29"/>
      <c r="E277" s="29"/>
      <c r="F277" s="76"/>
      <c r="G277" s="31"/>
      <c r="H277" s="76"/>
      <c r="I277" s="29"/>
    </row>
    <row r="278" spans="1:9" ht="12.75">
      <c r="A278" s="37"/>
      <c r="B278" s="33" t="s">
        <v>141</v>
      </c>
      <c r="C278" s="29"/>
      <c r="D278" s="29"/>
      <c r="E278" s="29"/>
      <c r="F278" s="31">
        <v>18</v>
      </c>
      <c r="G278" s="31"/>
      <c r="H278" s="31">
        <v>18</v>
      </c>
      <c r="I278" s="29"/>
    </row>
    <row r="279" spans="1:9" ht="13.5" thickBot="1">
      <c r="A279" s="37"/>
      <c r="B279" s="29" t="s">
        <v>103</v>
      </c>
      <c r="C279" s="29"/>
      <c r="D279" s="29"/>
      <c r="E279" s="29"/>
      <c r="F279" s="75">
        <f>SUM(F276:F278)</f>
        <v>1418</v>
      </c>
      <c r="G279" s="31"/>
      <c r="H279" s="75">
        <f>SUM(H276:H278)</f>
        <v>1418</v>
      </c>
      <c r="I279" s="29"/>
    </row>
    <row r="280" spans="1:9" ht="13.5" thickTop="1">
      <c r="A280" s="37"/>
      <c r="B280" s="29"/>
      <c r="C280" s="29"/>
      <c r="D280" s="29"/>
      <c r="E280" s="29"/>
      <c r="F280" s="29"/>
      <c r="G280" s="29"/>
      <c r="H280" s="29"/>
      <c r="I280" s="29"/>
    </row>
    <row r="281" spans="1:9" ht="12.75">
      <c r="A281" s="37"/>
      <c r="B281" s="29"/>
      <c r="C281" s="29"/>
      <c r="D281" s="29"/>
      <c r="E281" s="29"/>
      <c r="F281" s="29"/>
      <c r="G281" s="29"/>
      <c r="H281" s="29"/>
      <c r="I281" s="29"/>
    </row>
    <row r="282" spans="1:9" ht="12.75">
      <c r="A282" s="37"/>
      <c r="B282" s="29" t="s">
        <v>144</v>
      </c>
      <c r="C282" s="29"/>
      <c r="D282" s="29"/>
      <c r="E282" s="29"/>
      <c r="F282" s="29"/>
      <c r="G282" s="29"/>
      <c r="H282" s="29"/>
      <c r="I282" s="29"/>
    </row>
    <row r="283" spans="1:9" ht="12.75">
      <c r="A283" s="37"/>
      <c r="B283" s="29"/>
      <c r="C283" s="29"/>
      <c r="D283" s="29"/>
      <c r="E283" s="29"/>
      <c r="F283" s="29"/>
      <c r="G283" s="29"/>
      <c r="H283" s="29"/>
      <c r="I283" s="29"/>
    </row>
    <row r="284" spans="1:9" ht="12.75">
      <c r="A284" s="37"/>
      <c r="B284" s="29"/>
      <c r="C284" s="29"/>
      <c r="D284" s="29"/>
      <c r="E284" s="29"/>
      <c r="F284" s="40" t="s">
        <v>79</v>
      </c>
      <c r="G284" s="29"/>
      <c r="H284" s="40" t="s">
        <v>79</v>
      </c>
      <c r="I284" s="29"/>
    </row>
    <row r="285" spans="1:9" ht="12.75">
      <c r="A285" s="37"/>
      <c r="B285" s="29"/>
      <c r="C285" s="29"/>
      <c r="D285" s="29"/>
      <c r="E285" s="29"/>
      <c r="F285" s="40" t="s">
        <v>2</v>
      </c>
      <c r="G285" s="29"/>
      <c r="H285" s="40" t="s">
        <v>4</v>
      </c>
      <c r="I285" s="29"/>
    </row>
    <row r="286" spans="1:9" ht="12.75">
      <c r="A286" s="37"/>
      <c r="B286" s="29"/>
      <c r="C286" s="29"/>
      <c r="D286" s="29"/>
      <c r="E286" s="29"/>
      <c r="F286" s="40" t="str">
        <f>F268</f>
        <v>31.03.06</v>
      </c>
      <c r="G286" s="29"/>
      <c r="H286" s="40" t="str">
        <f>H268</f>
        <v>31.03.06</v>
      </c>
      <c r="I286" s="29"/>
    </row>
    <row r="287" spans="1:9" ht="12.75">
      <c r="A287" s="37"/>
      <c r="B287" s="29"/>
      <c r="C287" s="29"/>
      <c r="D287" s="29"/>
      <c r="E287" s="29"/>
      <c r="F287" s="30" t="s">
        <v>3</v>
      </c>
      <c r="G287" s="29"/>
      <c r="H287" s="30" t="s">
        <v>3</v>
      </c>
      <c r="I287" s="29"/>
    </row>
    <row r="288" spans="1:9" ht="12.75">
      <c r="A288" s="37"/>
      <c r="B288" s="29"/>
      <c r="C288" s="29"/>
      <c r="D288" s="29"/>
      <c r="E288" s="29"/>
      <c r="F288" s="29"/>
      <c r="G288" s="29"/>
      <c r="H288" s="29"/>
      <c r="I288" s="29"/>
    </row>
    <row r="289" spans="1:9" ht="12.75">
      <c r="A289" s="37"/>
      <c r="B289" s="29" t="s">
        <v>142</v>
      </c>
      <c r="C289" s="29"/>
      <c r="D289" s="29"/>
      <c r="E289" s="29"/>
      <c r="F289" s="31">
        <f>'IS'!B33*0.28</f>
        <v>1641</v>
      </c>
      <c r="G289" s="31"/>
      <c r="H289" s="31">
        <f>'IS'!F33*28%</f>
        <v>1641</v>
      </c>
      <c r="I289" s="29"/>
    </row>
    <row r="290" spans="1:9" ht="12.75">
      <c r="A290" s="37"/>
      <c r="B290" s="29" t="s">
        <v>143</v>
      </c>
      <c r="C290" s="29"/>
      <c r="D290" s="29"/>
      <c r="E290" s="29"/>
      <c r="F290" s="31">
        <v>55</v>
      </c>
      <c r="G290" s="31"/>
      <c r="H290" s="31">
        <v>55</v>
      </c>
      <c r="I290" s="29"/>
    </row>
    <row r="291" spans="1:9" ht="12.75" hidden="1">
      <c r="A291" s="37"/>
      <c r="B291" s="29" t="s">
        <v>173</v>
      </c>
      <c r="C291" s="29"/>
      <c r="D291" s="29"/>
      <c r="E291" s="29"/>
      <c r="F291" s="31"/>
      <c r="G291" s="31"/>
      <c r="H291" s="31"/>
      <c r="I291" s="29"/>
    </row>
    <row r="292" spans="1:9" ht="12.75">
      <c r="A292" s="37"/>
      <c r="B292" s="29" t="s">
        <v>207</v>
      </c>
      <c r="C292" s="29"/>
      <c r="D292" s="29"/>
      <c r="E292" s="29"/>
      <c r="F292" s="31">
        <v>-64</v>
      </c>
      <c r="G292" s="31"/>
      <c r="H292" s="31">
        <v>-64</v>
      </c>
      <c r="I292" s="29"/>
    </row>
    <row r="293" spans="1:9" ht="12.75" hidden="1">
      <c r="A293" s="37"/>
      <c r="B293" s="29" t="s">
        <v>190</v>
      </c>
      <c r="C293" s="29"/>
      <c r="D293" s="29"/>
      <c r="E293" s="29"/>
      <c r="F293" s="31"/>
      <c r="G293" s="31"/>
      <c r="H293" s="31"/>
      <c r="I293" s="29"/>
    </row>
    <row r="294" spans="1:9" ht="12.75">
      <c r="A294" s="37"/>
      <c r="B294" s="29" t="s">
        <v>105</v>
      </c>
      <c r="C294" s="29"/>
      <c r="D294" s="29"/>
      <c r="E294" s="29"/>
      <c r="F294" s="31">
        <v>-168</v>
      </c>
      <c r="G294" s="31"/>
      <c r="H294" s="31">
        <v>-168</v>
      </c>
      <c r="I294" s="29"/>
    </row>
    <row r="295" spans="1:9" ht="12.75">
      <c r="A295" s="37"/>
      <c r="B295" s="29" t="s">
        <v>236</v>
      </c>
      <c r="C295" s="29"/>
      <c r="D295" s="29"/>
      <c r="E295" s="29"/>
      <c r="F295" s="31">
        <v>-64</v>
      </c>
      <c r="G295" s="31"/>
      <c r="H295" s="31">
        <v>-64</v>
      </c>
      <c r="I295" s="29"/>
    </row>
    <row r="296" spans="1:9" ht="12.75">
      <c r="A296" s="37"/>
      <c r="B296" s="29" t="s">
        <v>166</v>
      </c>
      <c r="C296" s="29"/>
      <c r="D296" s="29"/>
      <c r="E296" s="29"/>
      <c r="F296" s="31"/>
      <c r="G296" s="31"/>
      <c r="H296" s="31"/>
      <c r="I296" s="29"/>
    </row>
    <row r="297" spans="1:9" ht="12.75">
      <c r="A297" s="37"/>
      <c r="B297" s="29" t="s">
        <v>238</v>
      </c>
      <c r="C297" s="29"/>
      <c r="D297" s="29"/>
      <c r="E297" s="29"/>
      <c r="F297" s="31">
        <v>18</v>
      </c>
      <c r="G297" s="31"/>
      <c r="H297" s="31">
        <v>18</v>
      </c>
      <c r="I297" s="29"/>
    </row>
    <row r="298" spans="1:9" ht="13.5" thickBot="1">
      <c r="A298" s="37"/>
      <c r="B298" s="29" t="s">
        <v>103</v>
      </c>
      <c r="C298" s="29"/>
      <c r="D298" s="29"/>
      <c r="E298" s="29"/>
      <c r="F298" s="68">
        <f>SUM(F289:F297)</f>
        <v>1418</v>
      </c>
      <c r="G298" s="31"/>
      <c r="H298" s="68">
        <f>SUM(H289:H297)</f>
        <v>1418</v>
      </c>
      <c r="I298" s="29"/>
    </row>
    <row r="299" spans="1:9" ht="13.5" thickTop="1">
      <c r="A299" s="37"/>
      <c r="B299" s="29"/>
      <c r="C299" s="29"/>
      <c r="D299" s="29"/>
      <c r="E299" s="29"/>
      <c r="F299" s="31"/>
      <c r="G299" s="31"/>
      <c r="H299" s="31"/>
      <c r="I299" s="29"/>
    </row>
    <row r="300" spans="1:9" ht="12.75">
      <c r="A300" s="38" t="s">
        <v>42</v>
      </c>
      <c r="B300" s="32" t="s">
        <v>55</v>
      </c>
      <c r="C300" s="29"/>
      <c r="D300" s="29"/>
      <c r="E300" s="29"/>
      <c r="F300" s="29"/>
      <c r="G300" s="29"/>
      <c r="H300" s="29"/>
      <c r="I300" s="29"/>
    </row>
    <row r="301" spans="1:9" ht="12.75">
      <c r="A301" s="37"/>
      <c r="B301" s="29"/>
      <c r="C301" s="29"/>
      <c r="D301" s="29"/>
      <c r="E301" s="29"/>
      <c r="F301" s="29"/>
      <c r="G301" s="29"/>
      <c r="H301" s="29"/>
      <c r="I301" s="29"/>
    </row>
    <row r="302" spans="1:9" ht="12.75">
      <c r="A302" s="37"/>
      <c r="B302" s="29"/>
      <c r="C302" s="29"/>
      <c r="D302" s="29"/>
      <c r="E302" s="29"/>
      <c r="F302" s="29"/>
      <c r="G302" s="29"/>
      <c r="H302" s="29"/>
      <c r="I302" s="29"/>
    </row>
    <row r="303" spans="1:9" ht="12.75">
      <c r="A303" s="37"/>
      <c r="B303" s="29"/>
      <c r="C303" s="29"/>
      <c r="D303" s="29"/>
      <c r="E303" s="29"/>
      <c r="F303" s="29"/>
      <c r="G303" s="29"/>
      <c r="H303" s="29"/>
      <c r="I303" s="29"/>
    </row>
    <row r="304" spans="1:9" ht="12.75">
      <c r="A304" s="37"/>
      <c r="B304" s="29"/>
      <c r="C304" s="29"/>
      <c r="D304" s="29"/>
      <c r="E304" s="29"/>
      <c r="F304" s="29"/>
      <c r="G304" s="29"/>
      <c r="H304" s="29"/>
      <c r="I304" s="29"/>
    </row>
    <row r="305" spans="1:9" ht="12.75">
      <c r="A305" s="38" t="s">
        <v>44</v>
      </c>
      <c r="B305" s="32" t="s">
        <v>43</v>
      </c>
      <c r="C305" s="29"/>
      <c r="D305" s="29"/>
      <c r="E305" s="29"/>
      <c r="F305" s="29"/>
      <c r="G305" s="29"/>
      <c r="H305" s="29"/>
      <c r="I305" s="29"/>
    </row>
    <row r="306" spans="1:9" ht="12.75">
      <c r="A306" s="37"/>
      <c r="B306" s="29"/>
      <c r="C306" s="29"/>
      <c r="D306" s="29"/>
      <c r="E306" s="29"/>
      <c r="F306" s="29"/>
      <c r="G306" s="29"/>
      <c r="H306" s="29"/>
      <c r="I306" s="29"/>
    </row>
    <row r="307" spans="1:9" ht="12.75">
      <c r="A307" s="37"/>
      <c r="B307" s="29"/>
      <c r="C307" s="29"/>
      <c r="D307" s="29"/>
      <c r="E307" s="29"/>
      <c r="F307" s="29"/>
      <c r="G307" s="29"/>
      <c r="H307" s="29"/>
      <c r="I307" s="29"/>
    </row>
    <row r="308" spans="1:9" ht="12.75">
      <c r="A308" s="37"/>
      <c r="B308" s="29"/>
      <c r="C308" s="29"/>
      <c r="D308" s="29"/>
      <c r="E308" s="29"/>
      <c r="F308" s="29"/>
      <c r="G308" s="29"/>
      <c r="H308" s="29"/>
      <c r="I308" s="29"/>
    </row>
    <row r="309" spans="1:9" ht="12.75">
      <c r="A309" s="37"/>
      <c r="B309" s="29"/>
      <c r="C309" s="29"/>
      <c r="D309" s="29"/>
      <c r="E309" s="29"/>
      <c r="F309" s="29"/>
      <c r="G309" s="29"/>
      <c r="H309" s="29"/>
      <c r="I309" s="29"/>
    </row>
    <row r="310" spans="1:9" ht="12.75">
      <c r="A310" s="37"/>
      <c r="B310" s="29"/>
      <c r="C310" s="29"/>
      <c r="D310" s="29"/>
      <c r="E310" s="29"/>
      <c r="F310" s="29"/>
      <c r="G310" s="29"/>
      <c r="H310" s="29"/>
      <c r="I310" s="29"/>
    </row>
    <row r="311" spans="1:9" ht="12.75">
      <c r="A311" s="37"/>
      <c r="B311" s="29"/>
      <c r="C311" s="29"/>
      <c r="D311" s="29"/>
      <c r="E311" s="29"/>
      <c r="F311" s="29"/>
      <c r="G311" s="29"/>
      <c r="H311" s="29"/>
      <c r="I311" s="29"/>
    </row>
    <row r="312" spans="1:9" ht="12.75">
      <c r="A312" s="38" t="s">
        <v>45</v>
      </c>
      <c r="B312" s="32" t="s">
        <v>199</v>
      </c>
      <c r="C312" s="29"/>
      <c r="D312" s="29"/>
      <c r="E312" s="29"/>
      <c r="F312" s="29"/>
      <c r="G312" s="29"/>
      <c r="H312" s="29"/>
      <c r="I312" s="29"/>
    </row>
    <row r="313" spans="1:9" ht="12.75">
      <c r="A313" s="37"/>
      <c r="B313" s="29"/>
      <c r="C313" s="29"/>
      <c r="D313" s="29"/>
      <c r="E313" s="29"/>
      <c r="F313" s="29"/>
      <c r="G313" s="29"/>
      <c r="H313" s="29"/>
      <c r="I313" s="29"/>
    </row>
    <row r="314" spans="1:9" ht="12.75">
      <c r="A314" s="37"/>
      <c r="B314" s="29"/>
      <c r="C314" s="29"/>
      <c r="D314" s="29"/>
      <c r="E314" s="29"/>
      <c r="F314" s="29"/>
      <c r="G314" s="29"/>
      <c r="H314" s="29"/>
      <c r="I314" s="29"/>
    </row>
    <row r="315" spans="1:9" ht="12.75">
      <c r="A315" s="37"/>
      <c r="B315" s="29"/>
      <c r="C315" s="29"/>
      <c r="D315" s="29"/>
      <c r="E315" s="29"/>
      <c r="F315" s="29"/>
      <c r="G315" s="29"/>
      <c r="H315" s="29"/>
      <c r="I315" s="29"/>
    </row>
    <row r="316" spans="1:9" ht="12.75">
      <c r="A316" s="37"/>
      <c r="B316" s="29"/>
      <c r="C316" s="29"/>
      <c r="D316" s="29"/>
      <c r="E316" s="29"/>
      <c r="F316" s="29"/>
      <c r="G316" s="29"/>
      <c r="H316" s="29"/>
      <c r="I316" s="29"/>
    </row>
    <row r="317" spans="1:9" ht="12.75">
      <c r="A317" s="37"/>
      <c r="B317" s="29"/>
      <c r="C317" s="29"/>
      <c r="D317" s="29"/>
      <c r="E317" s="29"/>
      <c r="F317" s="29"/>
      <c r="G317" s="29"/>
      <c r="H317" s="29"/>
      <c r="I317" s="29"/>
    </row>
    <row r="318" spans="1:9" ht="12.75">
      <c r="A318" s="37"/>
      <c r="B318" s="29"/>
      <c r="C318" s="29"/>
      <c r="D318" s="29"/>
      <c r="E318" s="29"/>
      <c r="F318" s="29"/>
      <c r="G318" s="29"/>
      <c r="H318" s="29"/>
      <c r="I318" s="29"/>
    </row>
    <row r="319" spans="1:9" ht="12.75">
      <c r="A319" s="38" t="s">
        <v>47</v>
      </c>
      <c r="B319" s="32" t="s">
        <v>46</v>
      </c>
      <c r="C319" s="29"/>
      <c r="D319" s="29"/>
      <c r="E319" s="29"/>
      <c r="F319" s="29"/>
      <c r="G319" s="29"/>
      <c r="H319" s="29"/>
      <c r="I319" s="29"/>
    </row>
    <row r="320" spans="1:9" ht="12.75">
      <c r="A320" s="37"/>
      <c r="B320" s="29"/>
      <c r="C320" s="29"/>
      <c r="D320" s="29"/>
      <c r="E320" s="29"/>
      <c r="F320" s="29"/>
      <c r="G320" s="29"/>
      <c r="H320" s="29"/>
      <c r="I320" s="29"/>
    </row>
    <row r="321" spans="1:9" ht="12.75">
      <c r="A321" s="37"/>
      <c r="B321" s="29"/>
      <c r="C321" s="29"/>
      <c r="D321" s="30" t="s">
        <v>106</v>
      </c>
      <c r="E321" s="30"/>
      <c r="F321" s="30" t="s">
        <v>107</v>
      </c>
      <c r="G321" s="30"/>
      <c r="H321" s="30" t="s">
        <v>14</v>
      </c>
      <c r="I321" s="29"/>
    </row>
    <row r="322" spans="1:9" ht="12.75">
      <c r="A322" s="37"/>
      <c r="B322" s="29" t="s">
        <v>111</v>
      </c>
      <c r="C322" s="29"/>
      <c r="D322" s="30" t="s">
        <v>3</v>
      </c>
      <c r="E322" s="29"/>
      <c r="F322" s="30" t="s">
        <v>3</v>
      </c>
      <c r="G322" s="29"/>
      <c r="H322" s="30" t="s">
        <v>3</v>
      </c>
      <c r="I322" s="29"/>
    </row>
    <row r="323" spans="1:9" ht="12.75">
      <c r="A323" s="37"/>
      <c r="B323" s="29"/>
      <c r="C323" s="29"/>
      <c r="D323" s="29"/>
      <c r="E323" s="29"/>
      <c r="F323" s="29"/>
      <c r="G323" s="29"/>
      <c r="H323" s="29"/>
      <c r="I323" s="29"/>
    </row>
    <row r="324" spans="1:9" ht="12.75">
      <c r="A324" s="37"/>
      <c r="B324" s="57" t="s">
        <v>112</v>
      </c>
      <c r="C324" s="29"/>
      <c r="D324" s="31"/>
      <c r="E324" s="31"/>
      <c r="F324" s="31"/>
      <c r="G324" s="31"/>
      <c r="H324" s="31"/>
      <c r="I324" s="29"/>
    </row>
    <row r="325" spans="1:9" ht="12.75">
      <c r="A325" s="37"/>
      <c r="B325" s="29"/>
      <c r="C325" s="29"/>
      <c r="D325" s="31"/>
      <c r="E325" s="31"/>
      <c r="F325" s="31"/>
      <c r="G325" s="31"/>
      <c r="H325" s="31"/>
      <c r="I325" s="29"/>
    </row>
    <row r="326" spans="1:9" ht="12.75">
      <c r="A326" s="37"/>
      <c r="B326" s="29" t="s">
        <v>108</v>
      </c>
      <c r="C326" s="29"/>
      <c r="D326" s="31">
        <v>0</v>
      </c>
      <c r="E326" s="31"/>
      <c r="F326" s="31">
        <v>2966</v>
      </c>
      <c r="G326" s="31"/>
      <c r="H326" s="31">
        <f>SUM(D326:F326)</f>
        <v>2966</v>
      </c>
      <c r="I326" s="29"/>
    </row>
    <row r="327" spans="1:9" ht="12.75">
      <c r="A327" s="37"/>
      <c r="B327" s="29" t="s">
        <v>179</v>
      </c>
      <c r="C327" s="29"/>
      <c r="D327" s="31">
        <v>0</v>
      </c>
      <c r="E327" s="31"/>
      <c r="F327" s="31">
        <v>352</v>
      </c>
      <c r="G327" s="31"/>
      <c r="H327" s="31">
        <f>SUM(D327:F327)</f>
        <v>352</v>
      </c>
      <c r="I327" s="29"/>
    </row>
    <row r="328" spans="1:9" ht="12.75">
      <c r="A328" s="37"/>
      <c r="B328" s="29" t="s">
        <v>113</v>
      </c>
      <c r="C328" s="29"/>
      <c r="D328" s="31">
        <v>0</v>
      </c>
      <c r="E328" s="31"/>
      <c r="F328" s="31">
        <v>76192</v>
      </c>
      <c r="G328" s="31"/>
      <c r="H328" s="31">
        <f>SUM(D328:F328)</f>
        <v>76192</v>
      </c>
      <c r="I328" s="29"/>
    </row>
    <row r="329" spans="1:9" ht="12.75">
      <c r="A329" s="37"/>
      <c r="B329" s="29" t="s">
        <v>109</v>
      </c>
      <c r="C329" s="29"/>
      <c r="D329" s="31">
        <f>1832-1572</f>
        <v>260</v>
      </c>
      <c r="E329" s="31"/>
      <c r="F329" s="31">
        <v>1572</v>
      </c>
      <c r="G329" s="31"/>
      <c r="H329" s="31">
        <f>SUM(D329:F329)</f>
        <v>1832</v>
      </c>
      <c r="I329" s="29"/>
    </row>
    <row r="330" spans="1:9" ht="12.75">
      <c r="A330" s="37"/>
      <c r="B330" s="29" t="s">
        <v>227</v>
      </c>
      <c r="C330" s="29"/>
      <c r="D330" s="31">
        <v>0</v>
      </c>
      <c r="E330" s="31"/>
      <c r="F330" s="31">
        <v>1728</v>
      </c>
      <c r="G330" s="31"/>
      <c r="H330" s="31">
        <f>SUM(D330:F330)</f>
        <v>1728</v>
      </c>
      <c r="I330" s="29"/>
    </row>
    <row r="331" spans="1:9" ht="12.75">
      <c r="A331" s="37"/>
      <c r="B331" s="29" t="s">
        <v>110</v>
      </c>
      <c r="C331" s="29"/>
      <c r="D331" s="77">
        <f>SUM(D326:D330)</f>
        <v>260</v>
      </c>
      <c r="E331" s="31"/>
      <c r="F331" s="77">
        <f>SUM(F326:F330)</f>
        <v>82810</v>
      </c>
      <c r="G331" s="31"/>
      <c r="H331" s="77">
        <f>SUM(H326:H330)</f>
        <v>83070</v>
      </c>
      <c r="I331" s="29"/>
    </row>
    <row r="332" spans="1:9" ht="12.75">
      <c r="A332" s="37"/>
      <c r="B332" s="29"/>
      <c r="C332" s="29"/>
      <c r="D332" s="31"/>
      <c r="E332" s="31"/>
      <c r="F332" s="31"/>
      <c r="G332" s="31"/>
      <c r="H332" s="31"/>
      <c r="I332" s="29"/>
    </row>
    <row r="333" spans="1:9" ht="12.75">
      <c r="A333" s="37"/>
      <c r="B333" s="29"/>
      <c r="C333" s="29"/>
      <c r="D333" s="31"/>
      <c r="E333" s="31"/>
      <c r="F333" s="31"/>
      <c r="G333" s="31"/>
      <c r="H333" s="31"/>
      <c r="I333" s="29"/>
    </row>
    <row r="334" spans="1:9" ht="12.75">
      <c r="A334" s="37"/>
      <c r="B334" s="57" t="s">
        <v>114</v>
      </c>
      <c r="C334" s="29"/>
      <c r="D334" s="31"/>
      <c r="E334" s="31"/>
      <c r="F334" s="31"/>
      <c r="G334" s="31"/>
      <c r="H334" s="31"/>
      <c r="I334" s="29"/>
    </row>
    <row r="335" spans="1:9" ht="12.75">
      <c r="A335" s="37"/>
      <c r="B335" s="29"/>
      <c r="C335" s="29"/>
      <c r="D335" s="31"/>
      <c r="E335" s="31"/>
      <c r="F335" s="31"/>
      <c r="G335" s="31"/>
      <c r="H335" s="31"/>
      <c r="I335" s="29"/>
    </row>
    <row r="336" spans="1:9" ht="12.75">
      <c r="A336" s="37"/>
      <c r="B336" s="29" t="s">
        <v>179</v>
      </c>
      <c r="C336" s="29"/>
      <c r="D336" s="31">
        <v>680</v>
      </c>
      <c r="E336" s="31"/>
      <c r="F336" s="31">
        <v>0</v>
      </c>
      <c r="G336" s="31"/>
      <c r="H336" s="31">
        <f>SUM(D336:F336)</f>
        <v>680</v>
      </c>
      <c r="I336" s="29"/>
    </row>
    <row r="337" spans="1:9" ht="12.75">
      <c r="A337" s="37"/>
      <c r="B337" s="29" t="s">
        <v>109</v>
      </c>
      <c r="C337" s="29"/>
      <c r="D337" s="31">
        <f>11438-7906</f>
        <v>3532</v>
      </c>
      <c r="E337" s="31"/>
      <c r="F337" s="31">
        <v>7906</v>
      </c>
      <c r="G337" s="31"/>
      <c r="H337" s="31">
        <f>SUM(D337:F337)</f>
        <v>11438</v>
      </c>
      <c r="I337" s="29"/>
    </row>
    <row r="338" spans="1:9" ht="12.75">
      <c r="A338" s="37"/>
      <c r="B338" s="29"/>
      <c r="C338" s="29"/>
      <c r="D338" s="31"/>
      <c r="E338" s="31"/>
      <c r="F338" s="31"/>
      <c r="G338" s="31"/>
      <c r="H338" s="31"/>
      <c r="I338" s="29"/>
    </row>
    <row r="339" spans="1:9" ht="12.75">
      <c r="A339" s="37"/>
      <c r="B339" s="29" t="s">
        <v>110</v>
      </c>
      <c r="C339" s="29"/>
      <c r="D339" s="77">
        <f>SUM(D336:D337)</f>
        <v>4212</v>
      </c>
      <c r="E339" s="31"/>
      <c r="F339" s="77">
        <f>SUM(F334:F337)</f>
        <v>7906</v>
      </c>
      <c r="G339" s="31"/>
      <c r="H339" s="77">
        <f>SUM(H334:H337)</f>
        <v>12118</v>
      </c>
      <c r="I339" s="29"/>
    </row>
    <row r="340" spans="1:9" ht="12.75">
      <c r="A340" s="37"/>
      <c r="B340" s="29"/>
      <c r="C340" s="29"/>
      <c r="D340" s="31"/>
      <c r="E340" s="31"/>
      <c r="F340" s="31"/>
      <c r="G340" s="31"/>
      <c r="H340" s="31"/>
      <c r="I340" s="29"/>
    </row>
    <row r="341" spans="1:9" ht="13.5" thickBot="1">
      <c r="A341" s="37"/>
      <c r="B341" s="29" t="s">
        <v>14</v>
      </c>
      <c r="C341" s="29"/>
      <c r="D341" s="68">
        <f>D331+D339</f>
        <v>4472</v>
      </c>
      <c r="E341" s="29"/>
      <c r="F341" s="68">
        <f>F331+F339</f>
        <v>90716</v>
      </c>
      <c r="G341" s="29"/>
      <c r="H341" s="68">
        <f>H331+H339</f>
        <v>95188</v>
      </c>
      <c r="I341" s="29"/>
    </row>
    <row r="342" spans="1:9" ht="13.5" thickTop="1">
      <c r="A342" s="37"/>
      <c r="B342" s="29"/>
      <c r="C342" s="29"/>
      <c r="D342" s="29"/>
      <c r="E342" s="29"/>
      <c r="F342" s="29"/>
      <c r="G342" s="29"/>
      <c r="H342" s="29"/>
      <c r="I342" s="29"/>
    </row>
    <row r="343" spans="1:9" ht="12.75">
      <c r="A343" s="37"/>
      <c r="B343" s="29"/>
      <c r="C343" s="29"/>
      <c r="D343" s="29"/>
      <c r="E343" s="29"/>
      <c r="F343" s="29"/>
      <c r="G343" s="29"/>
      <c r="H343" s="29"/>
      <c r="I343" s="29"/>
    </row>
    <row r="344" spans="1:9" ht="12.75">
      <c r="A344" s="38" t="s">
        <v>49</v>
      </c>
      <c r="B344" s="32" t="s">
        <v>48</v>
      </c>
      <c r="C344" s="29"/>
      <c r="D344" s="29"/>
      <c r="E344" s="29"/>
      <c r="F344" s="29"/>
      <c r="G344" s="29"/>
      <c r="H344" s="29"/>
      <c r="I344" s="29"/>
    </row>
    <row r="345" spans="1:9" ht="12.75">
      <c r="A345" s="37"/>
      <c r="B345" s="29"/>
      <c r="C345" s="29"/>
      <c r="D345" s="29"/>
      <c r="E345" s="29"/>
      <c r="F345" s="29"/>
      <c r="G345" s="29"/>
      <c r="H345" s="29"/>
      <c r="I345" s="29"/>
    </row>
    <row r="346" spans="1:9" ht="12.75">
      <c r="A346" s="37"/>
      <c r="B346" s="29"/>
      <c r="C346" s="29"/>
      <c r="D346" s="29"/>
      <c r="E346" s="29"/>
      <c r="F346" s="29"/>
      <c r="G346" s="29"/>
      <c r="H346" s="29"/>
      <c r="I346" s="29"/>
    </row>
    <row r="347" spans="1:9" ht="12.75">
      <c r="A347" s="37"/>
      <c r="B347" s="29"/>
      <c r="C347" s="29"/>
      <c r="D347" s="29"/>
      <c r="E347" s="29"/>
      <c r="F347" s="29"/>
      <c r="G347" s="29"/>
      <c r="H347" s="29"/>
      <c r="I347" s="29"/>
    </row>
    <row r="348" spans="1:9" ht="12.75">
      <c r="A348" s="37"/>
      <c r="B348" s="29"/>
      <c r="C348" s="29"/>
      <c r="D348" s="29"/>
      <c r="E348" s="29"/>
      <c r="F348" s="29"/>
      <c r="G348" s="29"/>
      <c r="H348" s="29"/>
      <c r="I348" s="29"/>
    </row>
    <row r="349" spans="1:9" ht="12.75">
      <c r="A349" s="38" t="s">
        <v>51</v>
      </c>
      <c r="B349" s="32" t="s">
        <v>50</v>
      </c>
      <c r="C349" s="29"/>
      <c r="D349" s="29"/>
      <c r="E349" s="29"/>
      <c r="F349" s="29"/>
      <c r="G349" s="29"/>
      <c r="H349" s="29"/>
      <c r="I349" s="29"/>
    </row>
    <row r="350" spans="1:9" ht="12.75">
      <c r="A350" s="37"/>
      <c r="B350" s="29"/>
      <c r="C350" s="29"/>
      <c r="D350" s="29"/>
      <c r="E350" s="29"/>
      <c r="F350" s="29"/>
      <c r="G350" s="29"/>
      <c r="H350" s="29"/>
      <c r="I350" s="29"/>
    </row>
    <row r="351" spans="1:9" ht="12.75">
      <c r="A351" s="37"/>
      <c r="B351" s="29"/>
      <c r="C351" s="29"/>
      <c r="D351" s="29"/>
      <c r="E351" s="29"/>
      <c r="F351" s="29"/>
      <c r="G351" s="29"/>
      <c r="H351" s="29"/>
      <c r="I351" s="29"/>
    </row>
    <row r="352" spans="1:9" ht="12.75">
      <c r="A352" s="37"/>
      <c r="B352" s="29"/>
      <c r="C352" s="29"/>
      <c r="D352" s="29"/>
      <c r="E352" s="29"/>
      <c r="F352" s="29"/>
      <c r="G352" s="29"/>
      <c r="H352" s="29"/>
      <c r="I352" s="29"/>
    </row>
    <row r="353" spans="1:9" ht="12.75">
      <c r="A353" s="37"/>
      <c r="B353" s="29"/>
      <c r="C353" s="29"/>
      <c r="D353" s="29"/>
      <c r="E353" s="29"/>
      <c r="F353" s="29"/>
      <c r="G353" s="29"/>
      <c r="H353" s="29"/>
      <c r="I353" s="29"/>
    </row>
    <row r="354" spans="1:11" ht="12.75">
      <c r="A354" s="38" t="s">
        <v>115</v>
      </c>
      <c r="B354" s="32" t="s">
        <v>249</v>
      </c>
      <c r="C354" s="29"/>
      <c r="D354" s="29"/>
      <c r="E354" s="29"/>
      <c r="F354" s="29"/>
      <c r="G354" s="29"/>
      <c r="H354" s="29"/>
      <c r="I354" s="29"/>
      <c r="J354" s="29"/>
      <c r="K354" s="29"/>
    </row>
    <row r="355" spans="1:11" ht="12.75">
      <c r="A355" s="38"/>
      <c r="B355" s="32"/>
      <c r="C355" s="29"/>
      <c r="D355" s="29"/>
      <c r="E355" s="29"/>
      <c r="F355" s="29"/>
      <c r="G355" s="29"/>
      <c r="H355" s="29"/>
      <c r="I355" s="29"/>
      <c r="J355" s="29"/>
      <c r="K355" s="29"/>
    </row>
    <row r="356" spans="1:11" ht="12.75">
      <c r="A356" s="38"/>
      <c r="B356" s="29" t="s">
        <v>57</v>
      </c>
      <c r="C356" s="29"/>
      <c r="D356" s="29"/>
      <c r="E356" s="29"/>
      <c r="F356" s="29"/>
      <c r="G356" s="29"/>
      <c r="H356" s="29"/>
      <c r="I356" s="29"/>
      <c r="J356" s="29"/>
      <c r="K356" s="29"/>
    </row>
    <row r="357" spans="1:11" ht="12.75">
      <c r="A357" s="38"/>
      <c r="B357" s="29"/>
      <c r="C357" s="29"/>
      <c r="D357" s="29"/>
      <c r="E357" s="29"/>
      <c r="F357" s="29"/>
      <c r="G357" s="29"/>
      <c r="H357" s="29"/>
      <c r="I357" s="29"/>
      <c r="J357" s="29"/>
      <c r="K357" s="29"/>
    </row>
    <row r="358" spans="1:11" ht="12.75">
      <c r="A358" s="38"/>
      <c r="B358" s="29"/>
      <c r="C358" s="29"/>
      <c r="D358" s="29"/>
      <c r="E358" s="29"/>
      <c r="F358" s="30"/>
      <c r="G358" s="29"/>
      <c r="H358" s="30"/>
      <c r="I358" s="29"/>
      <c r="J358" s="29"/>
      <c r="K358" s="29"/>
    </row>
    <row r="359" spans="1:11" ht="12.75">
      <c r="A359" s="38"/>
      <c r="B359" s="32"/>
      <c r="C359" s="29"/>
      <c r="D359" s="29"/>
      <c r="E359" s="29"/>
      <c r="F359" s="78" t="s">
        <v>145</v>
      </c>
      <c r="G359" s="79"/>
      <c r="H359" s="40" t="s">
        <v>146</v>
      </c>
      <c r="I359" s="80"/>
      <c r="J359" s="80"/>
      <c r="K359" s="29"/>
    </row>
    <row r="360" spans="1:11" ht="12.75">
      <c r="A360" s="38"/>
      <c r="B360" s="32"/>
      <c r="C360" s="29"/>
      <c r="D360" s="29"/>
      <c r="E360" s="29"/>
      <c r="F360" s="40" t="s">
        <v>79</v>
      </c>
      <c r="G360" s="80"/>
      <c r="H360" s="40" t="s">
        <v>79</v>
      </c>
      <c r="I360" s="80"/>
      <c r="J360" s="80"/>
      <c r="K360" s="29"/>
    </row>
    <row r="361" spans="1:11" ht="12.75">
      <c r="A361" s="38"/>
      <c r="B361" s="32"/>
      <c r="C361" s="29"/>
      <c r="D361" s="29"/>
      <c r="E361" s="29"/>
      <c r="F361" s="40" t="s">
        <v>2</v>
      </c>
      <c r="G361" s="80"/>
      <c r="H361" s="40" t="s">
        <v>4</v>
      </c>
      <c r="I361" s="80"/>
      <c r="J361" s="80"/>
      <c r="K361" s="29"/>
    </row>
    <row r="362" spans="1:11" ht="12.75">
      <c r="A362" s="37"/>
      <c r="B362" s="29"/>
      <c r="C362" s="29"/>
      <c r="D362" s="29"/>
      <c r="E362" s="29"/>
      <c r="F362" s="40" t="s">
        <v>223</v>
      </c>
      <c r="G362" s="29"/>
      <c r="H362" s="40" t="s">
        <v>223</v>
      </c>
      <c r="I362" s="29"/>
      <c r="J362" s="29"/>
      <c r="K362" s="29"/>
    </row>
    <row r="363" spans="1:11" ht="12.75">
      <c r="A363" s="37"/>
      <c r="B363" s="29"/>
      <c r="C363" s="29"/>
      <c r="D363" s="29"/>
      <c r="E363" s="29"/>
      <c r="F363" s="40"/>
      <c r="G363" s="29"/>
      <c r="H363" s="40"/>
      <c r="I363" s="29"/>
      <c r="J363" s="29"/>
      <c r="K363" s="29"/>
    </row>
    <row r="364" spans="1:11" ht="13.5" thickBot="1">
      <c r="A364" s="37"/>
      <c r="B364" s="29" t="s">
        <v>159</v>
      </c>
      <c r="C364" s="29"/>
      <c r="D364" s="29"/>
      <c r="E364" s="29"/>
      <c r="F364" s="81">
        <f>'IS'!B41</f>
        <v>4278</v>
      </c>
      <c r="G364" s="31"/>
      <c r="H364" s="81">
        <f>'IS'!F41</f>
        <v>4278</v>
      </c>
      <c r="I364" s="29"/>
      <c r="J364" s="29"/>
      <c r="K364" s="29"/>
    </row>
    <row r="365" spans="1:11" ht="13.5" thickTop="1">
      <c r="A365" s="37"/>
      <c r="B365" s="29"/>
      <c r="C365" s="29"/>
      <c r="D365" s="29"/>
      <c r="E365" s="29"/>
      <c r="F365" s="82"/>
      <c r="G365" s="31"/>
      <c r="H365" s="82"/>
      <c r="I365" s="29"/>
      <c r="J365" s="29"/>
      <c r="K365" s="29"/>
    </row>
    <row r="366" spans="1:11" ht="12.75">
      <c r="A366" s="37"/>
      <c r="B366" s="29" t="s">
        <v>56</v>
      </c>
      <c r="C366" s="29"/>
      <c r="D366" s="29"/>
      <c r="E366" s="29"/>
      <c r="F366" s="82"/>
      <c r="G366" s="31"/>
      <c r="H366" s="82"/>
      <c r="I366" s="29"/>
      <c r="J366" s="29"/>
      <c r="K366" s="29"/>
    </row>
    <row r="367" spans="1:11" ht="13.5" thickBot="1">
      <c r="A367" s="37"/>
      <c r="B367" s="29" t="s">
        <v>172</v>
      </c>
      <c r="C367" s="29"/>
      <c r="D367" s="29"/>
      <c r="E367" s="29"/>
      <c r="F367" s="81">
        <v>123000</v>
      </c>
      <c r="G367" s="31"/>
      <c r="H367" s="81">
        <v>123000</v>
      </c>
      <c r="I367" s="29"/>
      <c r="J367" s="29"/>
      <c r="K367" s="29"/>
    </row>
    <row r="368" spans="1:11" ht="13.5" thickTop="1">
      <c r="A368" s="37"/>
      <c r="B368" s="29"/>
      <c r="C368" s="29"/>
      <c r="D368" s="29"/>
      <c r="E368" s="29"/>
      <c r="F368" s="82"/>
      <c r="G368" s="31"/>
      <c r="H368" s="82"/>
      <c r="I368" s="29"/>
      <c r="J368" s="29"/>
      <c r="K368" s="29"/>
    </row>
    <row r="369" spans="1:11" ht="12.75">
      <c r="A369" s="37"/>
      <c r="B369" s="29" t="s">
        <v>122</v>
      </c>
      <c r="C369" s="29"/>
      <c r="D369" s="29"/>
      <c r="E369" s="29"/>
      <c r="F369" s="29"/>
      <c r="G369" s="29"/>
      <c r="H369" s="29"/>
      <c r="I369" s="29"/>
      <c r="J369" s="29"/>
      <c r="K369" s="29"/>
    </row>
    <row r="370" spans="1:11" ht="12.75">
      <c r="A370" s="37"/>
      <c r="B370" s="29" t="s">
        <v>121</v>
      </c>
      <c r="C370" s="29"/>
      <c r="D370" s="29"/>
      <c r="E370" s="29"/>
      <c r="F370" s="29"/>
      <c r="G370" s="29"/>
      <c r="H370" s="29"/>
      <c r="I370" s="29"/>
      <c r="J370" s="29"/>
      <c r="K370" s="29"/>
    </row>
    <row r="371" spans="1:11" ht="13.5" thickBot="1">
      <c r="A371" s="37"/>
      <c r="B371" s="29" t="s">
        <v>160</v>
      </c>
      <c r="C371" s="29"/>
      <c r="D371" s="29"/>
      <c r="E371" s="29"/>
      <c r="F371" s="83">
        <f>F364/F367</f>
        <v>0.03</v>
      </c>
      <c r="G371" s="31"/>
      <c r="H371" s="83">
        <f>H364/H367</f>
        <v>0.03</v>
      </c>
      <c r="I371" s="29"/>
      <c r="J371" s="29"/>
      <c r="K371" s="29"/>
    </row>
    <row r="372" spans="1:11" ht="13.5" thickTop="1">
      <c r="A372" s="37"/>
      <c r="B372" s="29"/>
      <c r="C372" s="29"/>
      <c r="D372" s="29"/>
      <c r="E372" s="29"/>
      <c r="F372" s="84"/>
      <c r="G372" s="31"/>
      <c r="H372" s="84"/>
      <c r="I372" s="29"/>
      <c r="J372" s="29"/>
      <c r="K372" s="29"/>
    </row>
    <row r="373" spans="1:11" ht="12.75" hidden="1">
      <c r="A373" s="37"/>
      <c r="B373" s="29"/>
      <c r="C373" s="29"/>
      <c r="D373" s="29"/>
      <c r="E373" s="29"/>
      <c r="F373" s="84"/>
      <c r="G373" s="31"/>
      <c r="H373" s="84"/>
      <c r="I373" s="29"/>
      <c r="J373" s="29"/>
      <c r="K373" s="29"/>
    </row>
    <row r="374" spans="1:11" ht="13.5" hidden="1" thickBot="1">
      <c r="A374" s="37"/>
      <c r="B374" s="29" t="s">
        <v>125</v>
      </c>
      <c r="C374" s="29"/>
      <c r="D374" s="29"/>
      <c r="E374" s="29"/>
      <c r="F374" s="81" t="e">
        <f>'IS'!#REF!</f>
        <v>#REF!</v>
      </c>
      <c r="G374" s="31"/>
      <c r="H374" s="81" t="e">
        <f>'IS'!#REF!</f>
        <v>#REF!</v>
      </c>
      <c r="I374" s="29"/>
      <c r="J374" s="29"/>
      <c r="K374" s="29"/>
    </row>
    <row r="375" spans="1:11" ht="12.75" hidden="1">
      <c r="A375" s="37"/>
      <c r="B375" s="29"/>
      <c r="C375" s="29"/>
      <c r="D375" s="29"/>
      <c r="E375" s="29"/>
      <c r="F375" s="84"/>
      <c r="G375" s="31"/>
      <c r="H375" s="84"/>
      <c r="I375" s="29"/>
      <c r="J375" s="29"/>
      <c r="K375" s="29"/>
    </row>
    <row r="376" spans="1:11" ht="12.75" hidden="1">
      <c r="A376" s="37"/>
      <c r="B376" s="29" t="s">
        <v>123</v>
      </c>
      <c r="C376" s="29"/>
      <c r="D376" s="29"/>
      <c r="E376" s="29"/>
      <c r="F376" s="82"/>
      <c r="G376" s="31"/>
      <c r="H376" s="82"/>
      <c r="I376" s="29"/>
      <c r="J376" s="29"/>
      <c r="K376" s="29"/>
    </row>
    <row r="377" spans="1:11" ht="13.5" hidden="1" thickBot="1">
      <c r="A377" s="37"/>
      <c r="B377" s="29" t="s">
        <v>152</v>
      </c>
      <c r="C377" s="29"/>
      <c r="D377" s="29"/>
      <c r="E377" s="29"/>
      <c r="F377" s="81">
        <v>30569</v>
      </c>
      <c r="G377" s="31"/>
      <c r="H377" s="81">
        <v>30569</v>
      </c>
      <c r="I377" s="29"/>
      <c r="J377" s="29"/>
      <c r="K377" s="29"/>
    </row>
    <row r="378" spans="1:11" ht="12.75" hidden="1">
      <c r="A378" s="37"/>
      <c r="B378" s="29"/>
      <c r="C378" s="29"/>
      <c r="D378" s="29"/>
      <c r="E378" s="29"/>
      <c r="F378" s="84"/>
      <c r="G378" s="31"/>
      <c r="H378" s="84"/>
      <c r="I378" s="29"/>
      <c r="J378" s="29"/>
      <c r="K378" s="29"/>
    </row>
    <row r="379" spans="1:11" ht="12.75" hidden="1">
      <c r="A379" s="37"/>
      <c r="B379" s="85" t="s">
        <v>148</v>
      </c>
      <c r="C379" s="29"/>
      <c r="D379" s="29"/>
      <c r="E379" s="29"/>
      <c r="F379" s="29"/>
      <c r="G379" s="29"/>
      <c r="H379" s="29"/>
      <c r="I379" s="29"/>
      <c r="J379" s="29"/>
      <c r="K379" s="29"/>
    </row>
    <row r="380" spans="1:11" ht="12.75" hidden="1">
      <c r="A380" s="37"/>
      <c r="B380" s="85" t="s">
        <v>124</v>
      </c>
      <c r="C380" s="29"/>
      <c r="D380" s="29"/>
      <c r="E380" s="29"/>
      <c r="F380" s="29"/>
      <c r="G380" s="29"/>
      <c r="H380" s="29"/>
      <c r="I380" s="29"/>
      <c r="J380" s="29"/>
      <c r="K380" s="29"/>
    </row>
    <row r="381" spans="1:11" ht="13.5" hidden="1" thickBot="1">
      <c r="A381" s="37"/>
      <c r="B381" s="85" t="s">
        <v>151</v>
      </c>
      <c r="C381" s="29"/>
      <c r="D381" s="29"/>
      <c r="E381" s="29"/>
      <c r="F381" s="83" t="e">
        <f>(F374/F377)*100</f>
        <v>#REF!</v>
      </c>
      <c r="G381" s="31"/>
      <c r="H381" s="83" t="e">
        <f>(H374/H377)*100</f>
        <v>#REF!</v>
      </c>
      <c r="I381" s="29"/>
      <c r="J381" s="29"/>
      <c r="K381" s="29"/>
    </row>
    <row r="382" spans="1:11" ht="12.75" hidden="1">
      <c r="A382" s="37"/>
      <c r="B382" s="29"/>
      <c r="C382" s="29"/>
      <c r="D382" s="29"/>
      <c r="E382" s="29"/>
      <c r="F382" s="84"/>
      <c r="G382" s="31"/>
      <c r="H382" s="84"/>
      <c r="I382" s="29"/>
      <c r="J382" s="29"/>
      <c r="K382" s="29"/>
    </row>
    <row r="383" spans="1:11" ht="12.75">
      <c r="A383" s="37"/>
      <c r="B383" s="29"/>
      <c r="C383" s="29"/>
      <c r="D383" s="29"/>
      <c r="E383" s="29"/>
      <c r="F383" s="82"/>
      <c r="G383" s="31"/>
      <c r="H383" s="82"/>
      <c r="I383" s="29"/>
      <c r="J383" s="29"/>
      <c r="K383" s="29"/>
    </row>
    <row r="384" spans="1:11" ht="12.75">
      <c r="A384" s="37"/>
      <c r="B384" s="29"/>
      <c r="C384" s="29"/>
      <c r="D384" s="29"/>
      <c r="E384" s="29"/>
      <c r="F384" s="82"/>
      <c r="G384" s="31"/>
      <c r="H384" s="82"/>
      <c r="I384" s="29"/>
      <c r="J384" s="29"/>
      <c r="K384" s="29"/>
    </row>
    <row r="385" spans="1:11" ht="12.75">
      <c r="A385" s="37"/>
      <c r="B385" s="29"/>
      <c r="C385" s="29"/>
      <c r="D385" s="29"/>
      <c r="E385" s="29"/>
      <c r="F385" s="40"/>
      <c r="G385" s="29"/>
      <c r="H385" s="40"/>
      <c r="I385" s="29"/>
      <c r="J385" s="29"/>
      <c r="K385" s="29"/>
    </row>
    <row r="386" spans="1:11" ht="12.75">
      <c r="A386" s="37"/>
      <c r="B386" s="29"/>
      <c r="C386" s="29"/>
      <c r="D386" s="29"/>
      <c r="E386" s="29"/>
      <c r="F386" s="40"/>
      <c r="G386" s="29"/>
      <c r="H386" s="40"/>
      <c r="I386" s="29"/>
      <c r="J386" s="29"/>
      <c r="K386" s="29"/>
    </row>
    <row r="387" spans="1:9" ht="13.5">
      <c r="A387" s="88"/>
      <c r="B387" s="29"/>
      <c r="C387" s="29"/>
      <c r="D387" s="29"/>
      <c r="E387" s="29"/>
      <c r="F387" s="29"/>
      <c r="G387" s="29"/>
      <c r="H387" s="29"/>
      <c r="I387" s="29"/>
    </row>
    <row r="388" spans="1:9" ht="12.75">
      <c r="A388" s="37"/>
      <c r="B388" s="29"/>
      <c r="C388" s="29"/>
      <c r="D388" s="29"/>
      <c r="E388" s="29"/>
      <c r="F388" s="29"/>
      <c r="G388" s="29"/>
      <c r="H388" s="29"/>
      <c r="I388" s="29"/>
    </row>
    <row r="389" spans="1:9" ht="12.75">
      <c r="A389" s="37"/>
      <c r="B389" s="29"/>
      <c r="C389" s="29"/>
      <c r="D389" s="29"/>
      <c r="E389" s="29"/>
      <c r="F389" s="29"/>
      <c r="G389" s="29"/>
      <c r="H389" s="29"/>
      <c r="I389" s="29"/>
    </row>
    <row r="390" spans="1:9" ht="12.75">
      <c r="A390" s="37"/>
      <c r="B390" s="29"/>
      <c r="C390" s="29"/>
      <c r="D390" s="29"/>
      <c r="E390" s="29"/>
      <c r="F390" s="29"/>
      <c r="G390" s="29"/>
      <c r="H390" s="29"/>
      <c r="I390" s="29"/>
    </row>
    <row r="391" spans="1:9" ht="12.75">
      <c r="A391" s="37"/>
      <c r="B391" s="29"/>
      <c r="C391" s="29"/>
      <c r="D391" s="29"/>
      <c r="E391" s="29"/>
      <c r="F391" s="29"/>
      <c r="G391" s="29"/>
      <c r="H391" s="29"/>
      <c r="I391" s="29"/>
    </row>
    <row r="392" spans="1:9" ht="12.75">
      <c r="A392" s="37"/>
      <c r="B392" s="29"/>
      <c r="C392" s="29"/>
      <c r="D392" s="29"/>
      <c r="E392" s="29"/>
      <c r="F392" s="29"/>
      <c r="G392" s="29"/>
      <c r="H392" s="29"/>
      <c r="I392" s="29"/>
    </row>
    <row r="393" spans="1:9" ht="12.75">
      <c r="A393" s="37"/>
      <c r="B393" s="29"/>
      <c r="C393" s="29"/>
      <c r="D393" s="29"/>
      <c r="E393" s="29"/>
      <c r="F393" s="29"/>
      <c r="G393" s="29"/>
      <c r="H393" s="29"/>
      <c r="I393" s="29"/>
    </row>
    <row r="394" spans="1:9" ht="12.75">
      <c r="A394" s="37"/>
      <c r="B394" s="29"/>
      <c r="C394" s="29"/>
      <c r="D394" s="29"/>
      <c r="E394" s="29"/>
      <c r="F394" s="29"/>
      <c r="G394" s="29"/>
      <c r="H394" s="29"/>
      <c r="I394" s="29"/>
    </row>
    <row r="395" spans="1:9" ht="12.75">
      <c r="A395" s="37"/>
      <c r="B395" s="29"/>
      <c r="C395" s="29"/>
      <c r="D395" s="29"/>
      <c r="E395" s="29"/>
      <c r="F395" s="29"/>
      <c r="G395" s="29"/>
      <c r="H395" s="29"/>
      <c r="I395" s="29"/>
    </row>
    <row r="396" spans="1:9" ht="12.75">
      <c r="A396" s="37"/>
      <c r="B396" s="29"/>
      <c r="C396" s="29"/>
      <c r="D396" s="29"/>
      <c r="E396" s="29"/>
      <c r="F396" s="29"/>
      <c r="G396" s="29"/>
      <c r="H396" s="29"/>
      <c r="I396" s="29"/>
    </row>
    <row r="397" spans="1:9" ht="12.75">
      <c r="A397" s="37"/>
      <c r="B397" s="29"/>
      <c r="C397" s="29"/>
      <c r="D397" s="29"/>
      <c r="E397" s="29"/>
      <c r="F397" s="29"/>
      <c r="G397" s="29"/>
      <c r="H397" s="29"/>
      <c r="I397" s="29"/>
    </row>
    <row r="398" spans="1:9" ht="12.75">
      <c r="A398" s="37"/>
      <c r="B398" s="32"/>
      <c r="C398" s="29"/>
      <c r="D398" s="29"/>
      <c r="E398" s="29"/>
      <c r="F398" s="29"/>
      <c r="G398" s="29"/>
      <c r="H398" s="29"/>
      <c r="I398" s="29"/>
    </row>
    <row r="399" spans="1:9" ht="12.75">
      <c r="A399" s="37"/>
      <c r="B399" s="29"/>
      <c r="C399" s="29"/>
      <c r="D399" s="29"/>
      <c r="E399" s="29"/>
      <c r="F399" s="29"/>
      <c r="G399" s="29"/>
      <c r="H399" s="29"/>
      <c r="I399" s="29"/>
    </row>
    <row r="400" spans="1:9" ht="12.75">
      <c r="A400" s="37"/>
      <c r="B400" s="29"/>
      <c r="C400" s="29"/>
      <c r="D400" s="29"/>
      <c r="E400" s="29"/>
      <c r="F400" s="29"/>
      <c r="G400" s="29"/>
      <c r="H400" s="29"/>
      <c r="I400" s="29"/>
    </row>
    <row r="401" spans="1:9" ht="12.75">
      <c r="A401" s="37"/>
      <c r="B401" s="29"/>
      <c r="C401" s="29"/>
      <c r="D401" s="29"/>
      <c r="E401" s="29"/>
      <c r="F401" s="29"/>
      <c r="G401" s="29"/>
      <c r="H401" s="29"/>
      <c r="I401" s="29"/>
    </row>
    <row r="402" spans="1:9" ht="12.75">
      <c r="A402" s="37"/>
      <c r="B402" s="29"/>
      <c r="C402" s="29"/>
      <c r="D402" s="29"/>
      <c r="E402" s="29"/>
      <c r="F402" s="29"/>
      <c r="G402" s="29"/>
      <c r="H402" s="29"/>
      <c r="I402" s="29"/>
    </row>
    <row r="403" spans="1:9" ht="12.75">
      <c r="A403" s="37"/>
      <c r="B403" s="32"/>
      <c r="C403" s="29"/>
      <c r="D403" s="29"/>
      <c r="E403" s="29"/>
      <c r="F403" s="29"/>
      <c r="G403" s="29"/>
      <c r="H403" s="29"/>
      <c r="I403" s="29"/>
    </row>
    <row r="404" spans="1:9" ht="12.75">
      <c r="A404" s="37"/>
      <c r="B404" s="29"/>
      <c r="C404" s="29"/>
      <c r="D404" s="29"/>
      <c r="E404" s="29"/>
      <c r="F404" s="29"/>
      <c r="G404" s="29"/>
      <c r="H404" s="29"/>
      <c r="I404" s="29"/>
    </row>
    <row r="405" spans="1:9" ht="12.75">
      <c r="A405" s="37"/>
      <c r="B405" s="29"/>
      <c r="C405" s="29"/>
      <c r="D405" s="29"/>
      <c r="E405" s="29"/>
      <c r="F405" s="29"/>
      <c r="G405" s="29"/>
      <c r="H405" s="29"/>
      <c r="I405" s="29"/>
    </row>
    <row r="406" spans="1:9" ht="12.75">
      <c r="A406" s="37"/>
      <c r="B406" s="29"/>
      <c r="C406" s="29"/>
      <c r="D406" s="29"/>
      <c r="E406" s="29"/>
      <c r="F406" s="29"/>
      <c r="G406" s="29"/>
      <c r="H406" s="29"/>
      <c r="I406" s="29"/>
    </row>
    <row r="407" spans="1:9" ht="12.75">
      <c r="A407" s="37"/>
      <c r="B407" s="29"/>
      <c r="C407" s="29"/>
      <c r="D407" s="29"/>
      <c r="E407" s="29"/>
      <c r="F407" s="29"/>
      <c r="G407" s="29"/>
      <c r="H407" s="29"/>
      <c r="I407" s="29"/>
    </row>
    <row r="408" spans="1:9" ht="12.75">
      <c r="A408" s="37"/>
      <c r="B408" s="29"/>
      <c r="C408" s="29"/>
      <c r="D408" s="29"/>
      <c r="E408" s="29"/>
      <c r="F408" s="29"/>
      <c r="G408" s="29"/>
      <c r="H408" s="29"/>
      <c r="I408" s="29"/>
    </row>
    <row r="409" spans="1:9" ht="12.75">
      <c r="A409" s="37"/>
      <c r="B409" s="29"/>
      <c r="C409" s="29"/>
      <c r="D409" s="29"/>
      <c r="E409" s="29"/>
      <c r="F409" s="29"/>
      <c r="G409" s="29"/>
      <c r="H409" s="29"/>
      <c r="I409" s="29"/>
    </row>
    <row r="410" spans="1:9" ht="12.75">
      <c r="A410" s="37"/>
      <c r="B410" s="29"/>
      <c r="C410" s="29"/>
      <c r="D410" s="29"/>
      <c r="E410" s="29"/>
      <c r="F410" s="29"/>
      <c r="G410" s="29"/>
      <c r="H410" s="29"/>
      <c r="I410" s="29"/>
    </row>
    <row r="411" spans="1:9" ht="12.75">
      <c r="A411" s="37"/>
      <c r="B411" s="29"/>
      <c r="C411" s="29"/>
      <c r="D411" s="29"/>
      <c r="E411" s="29"/>
      <c r="F411" s="29"/>
      <c r="G411" s="29"/>
      <c r="H411" s="29"/>
      <c r="I411" s="29"/>
    </row>
    <row r="412" spans="1:9" ht="12.75">
      <c r="A412" s="37"/>
      <c r="B412" s="29"/>
      <c r="C412" s="29"/>
      <c r="D412" s="29"/>
      <c r="E412" s="29"/>
      <c r="F412" s="29"/>
      <c r="G412" s="29"/>
      <c r="H412" s="29"/>
      <c r="I412" s="29"/>
    </row>
    <row r="413" spans="1:9" ht="12.75">
      <c r="A413" s="37"/>
      <c r="B413" s="29"/>
      <c r="C413" s="29"/>
      <c r="D413" s="29"/>
      <c r="E413" s="29"/>
      <c r="F413" s="29"/>
      <c r="G413" s="29"/>
      <c r="H413" s="29"/>
      <c r="I413" s="29"/>
    </row>
    <row r="414" spans="1:9" ht="12.75">
      <c r="A414" s="37"/>
      <c r="B414" s="29"/>
      <c r="C414" s="29"/>
      <c r="D414" s="29"/>
      <c r="E414" s="29"/>
      <c r="F414" s="29"/>
      <c r="G414" s="29"/>
      <c r="H414" s="29"/>
      <c r="I414" s="29"/>
    </row>
    <row r="415" spans="1:9" ht="12.75">
      <c r="A415" s="37"/>
      <c r="B415" s="29"/>
      <c r="C415" s="29"/>
      <c r="D415" s="29"/>
      <c r="E415" s="29"/>
      <c r="F415" s="29"/>
      <c r="G415" s="29"/>
      <c r="H415" s="29"/>
      <c r="I415" s="29"/>
    </row>
  </sheetData>
  <printOptions/>
  <pageMargins left="1.5" right="0.38" top="0.5" bottom="0.75" header="0.5" footer="0.5"/>
  <pageSetup horizontalDpi="600" verticalDpi="600" orientation="portrait" paperSize="9" scale="78" r:id="rId2"/>
  <rowBreaks count="1" manualBreakCount="1">
    <brk id="149" max="255" man="1"/>
  </rowBreaks>
  <colBreaks count="1" manualBreakCount="1">
    <brk id="9" max="2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weeling</cp:lastModifiedBy>
  <cp:lastPrinted>2006-05-24T09:29:41Z</cp:lastPrinted>
  <dcterms:created xsi:type="dcterms:W3CDTF">2003-11-01T13:04:36Z</dcterms:created>
  <dcterms:modified xsi:type="dcterms:W3CDTF">2006-05-24T09:34:50Z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1602634822</vt:i4>
  </property>
  <property fmtid="{D5CDD505-2E9C-101B-9397-08002B2CF9AE}" pid="3" name="_EmailSubject">
    <vt:lpwstr>BKG - First Quarter Financial Results (Amended)</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PreviousAdHocReviewCycleID">
    <vt:i4>1255774147</vt:i4>
  </property>
  <property fmtid="{D5CDD505-2E9C-101B-9397-08002B2CF9AE}" pid="7" name="_ReviewingToolsShownOnce">
    <vt:lpwstr/>
  </property>
</Properties>
</file>